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golawska\AppData\Roaming\ezd\1508386-e0f35e84-efaa-435d-9d1b-c40af94d050e\"/>
    </mc:Choice>
  </mc:AlternateContent>
  <bookViews>
    <workbookView xWindow="0" yWindow="0" windowWidth="28800" windowHeight="13125" tabRatio="769" firstSheet="13" activeTab="24"/>
  </bookViews>
  <sheets>
    <sheet name="Informacje ogólne" sheetId="2" r:id="rId1"/>
    <sheet name="Konkurs POIiŚ.9.K.7" sheetId="1" r:id="rId2"/>
    <sheet name="Konkurs POIiŚ.9.K.8" sheetId="9" r:id="rId3"/>
    <sheet name="Konkurs POIiŚ.9.K.9" sheetId="10" r:id="rId4"/>
    <sheet name="Konkurs POIiŚ.9.K.10" sheetId="8" r:id="rId5"/>
    <sheet name="Kryteria horyzontalne" sheetId="24" r:id="rId6"/>
    <sheet name="Kryteria dla 9.1 dodat.formalne" sheetId="25" r:id="rId7"/>
    <sheet name="Kryteria dla 9.1 meryt. I stop." sheetId="26" r:id="rId8"/>
    <sheet name="Kryteria dla 9.1 nowe SOR" sheetId="45" r:id="rId9"/>
    <sheet name="Kryteria dla 9.1 istniejące SOR" sheetId="37" r:id="rId10"/>
    <sheet name="Kryteria 9.1 nowe CU" sheetId="46" r:id="rId11"/>
    <sheet name="Kryteria dla 9.2 dod. form. " sheetId="13" r:id="rId12"/>
    <sheet name="Kryteria dla 9.2 meryt. I stop." sheetId="28" r:id="rId13"/>
    <sheet name="Kryteria dla 9.2 chuk,chuksm,md" sheetId="42" r:id="rId14"/>
    <sheet name="RPZ" sheetId="4" r:id="rId15"/>
    <sheet name="POIiŚ.9.P.6" sheetId="34" r:id="rId16"/>
    <sheet name="POIiŚ.9.P.37" sheetId="36" r:id="rId17"/>
    <sheet name="POIiŚ.9.P.40" sheetId="32" r:id="rId18"/>
    <sheet name="POIiŚ.9.P.59" sheetId="29" r:id="rId19"/>
    <sheet name="POIiŚ.9.P.60" sheetId="31" r:id="rId20"/>
    <sheet name="POIiŚ.9.P.61" sheetId="30" r:id="rId21"/>
    <sheet name="POIiŚ.9.P.62" sheetId="33" r:id="rId22"/>
    <sheet name="POIiŚ.9.P.63" sheetId="38" r:id="rId23"/>
    <sheet name="POIiŚ.9.P.64" sheetId="39" r:id="rId24"/>
    <sheet name="Planowane działania" sheetId="6" r:id="rId25"/>
    <sheet name="ZAŁ. 1" sheetId="7"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ftn1" localSheetId="13">'Kryteria dla 9.2 chuk,chuksm,md'!#REF!</definedName>
    <definedName name="_ftn2" localSheetId="11">'Kryteria dla 9.2 dod. form. '!$E$14</definedName>
    <definedName name="_ftn3" localSheetId="11">'Kryteria dla 9.2 dod. form. '!$E$15</definedName>
    <definedName name="_ftnref1" localSheetId="13">'Kryteria dla 9.2 chuk,chuksm,md'!$B$8</definedName>
    <definedName name="CT" localSheetId="6">'[1]Informacje ogólne'!$K$125:$K$128</definedName>
    <definedName name="CT" localSheetId="7">'[1]Informacje ogólne'!$K$125:$K$128</definedName>
    <definedName name="CT" localSheetId="11">'[1]Informacje ogólne'!$K$125:$K$128</definedName>
    <definedName name="CT" localSheetId="12">'[1]Informacje ogólne'!$K$125:$K$128</definedName>
    <definedName name="CT" localSheetId="5">'[1]Informacje ogólne'!$K$125:$K$128</definedName>
    <definedName name="CT" localSheetId="16">'[2]Informacje ogólne'!$K$119:$K$122</definedName>
    <definedName name="CT" localSheetId="17">'[2]Informacje ogólne'!$K$119:$K$122</definedName>
    <definedName name="CT" localSheetId="18">'[2]Informacje ogólne'!$K$119:$K$122</definedName>
    <definedName name="CT" localSheetId="15">'[2]Informacje ogólne'!$K$119:$K$122</definedName>
    <definedName name="CT" localSheetId="19">'[3]Informacje ogólne'!$K$119:$K$122</definedName>
    <definedName name="CT" localSheetId="20">'[4]Informacje ogólne'!$K$119:$K$122</definedName>
    <definedName name="CT" localSheetId="21">'[2]Informacje ogólne'!$K$119:$K$122</definedName>
    <definedName name="CT" localSheetId="22">'[2]Informacje ogólne'!$K$119:$K$122</definedName>
    <definedName name="CT" localSheetId="23">'[4]Informacje ogólne'!$K$119:$K$122</definedName>
    <definedName name="CT">'Informacje ogólne'!$K$124:$K$127</definedName>
    <definedName name="d">'[2]Informacje ogólne'!$K$124:$K$160</definedName>
    <definedName name="e">[5]SLOWNIKI!$E$2:$E$380</definedName>
    <definedName name="ee">[5]SLOWNIKI!$E$2:$E$380</definedName>
    <definedName name="f">[5]SLOWNIKI!$E$2:$F$380</definedName>
    <definedName name="fundusz" localSheetId="4">'Konkurs POIiŚ.9.K.10'!$N$60:$N$61</definedName>
    <definedName name="fundusz" localSheetId="2">'Konkurs POIiŚ.9.K.8'!$N$61:$N$62</definedName>
    <definedName name="fundusz" localSheetId="3">'Konkurs POIiŚ.9.K.9'!$N$60:$N$61</definedName>
    <definedName name="fundusz" localSheetId="6">[1]Konkurs!$N$58:$N$59</definedName>
    <definedName name="fundusz" localSheetId="7">[1]Konkurs!$N$58:$N$59</definedName>
    <definedName name="fundusz" localSheetId="11">[1]Konkurs!$N$58:$N$59</definedName>
    <definedName name="fundusz" localSheetId="12">[1]Konkurs!$N$58:$N$59</definedName>
    <definedName name="fundusz" localSheetId="5">[1]Konkurs!$N$58:$N$59</definedName>
    <definedName name="fundusz" localSheetId="16">[2]Konkurs!$N$58:$N$59</definedName>
    <definedName name="fundusz" localSheetId="17">[2]Konkurs!$N$58:$N$59</definedName>
    <definedName name="fundusz" localSheetId="18">[2]Konkurs!$N$58:$N$59</definedName>
    <definedName name="fundusz" localSheetId="15">[2]Konkurs!$N$58:$N$59</definedName>
    <definedName name="fundusz" localSheetId="19">[3]Konkurs!$N$58:$N$59</definedName>
    <definedName name="fundusz" localSheetId="20">[4]Konkurs!$N$58:$N$59</definedName>
    <definedName name="fundusz" localSheetId="21">[2]Konkurs!$N$58:$N$59</definedName>
    <definedName name="fundusz" localSheetId="22">[2]Konkurs!$N$58:$N$59</definedName>
    <definedName name="fundusz" localSheetId="23">[4]Konkurs!$N$58:$N$59</definedName>
    <definedName name="fundusz">'Konkurs POIiŚ.9.K.7'!$N$61:$N$62</definedName>
    <definedName name="g">'[2]Informacje ogólne'!$K$119:$K$122</definedName>
    <definedName name="h">'[2]Informacje ogólne'!$K$99:$K$116</definedName>
    <definedName name="j">'[2]Informacje ogólne'!$N$106:$N$111</definedName>
    <definedName name="lata" localSheetId="16">[6]słownik!$B$2:$B$10</definedName>
    <definedName name="lata" localSheetId="17">[6]słownik!$B$2:$B$10</definedName>
    <definedName name="lata" localSheetId="18">[6]słownik!$B$2:$B$10</definedName>
    <definedName name="lata" localSheetId="15">[6]słownik!$B$2:$B$10</definedName>
    <definedName name="lata" localSheetId="19">[7]słownik!$B$2:$B$10</definedName>
    <definedName name="lata" localSheetId="21">[6]słownik!$B$2:$B$10</definedName>
    <definedName name="lata" localSheetId="22">[6]słownik!$B$2:$B$10</definedName>
    <definedName name="lata">[8]słownik!$B$2:$B$10</definedName>
    <definedName name="miesiąceKwartały" localSheetId="16">[6]słownik!$D$2:$D$17</definedName>
    <definedName name="miesiąceKwartały" localSheetId="17">[6]słownik!$D$2:$D$17</definedName>
    <definedName name="miesiąceKwartały" localSheetId="18">[6]słownik!$D$2:$D$17</definedName>
    <definedName name="miesiąceKwartały" localSheetId="15">[6]słownik!$D$2:$D$17</definedName>
    <definedName name="miesiąceKwartały" localSheetId="19">[7]słownik!$D$2:$D$17</definedName>
    <definedName name="miesiąceKwartały" localSheetId="21">[6]słownik!$D$2:$D$17</definedName>
    <definedName name="miesiąceKwartały" localSheetId="22">[6]słownik!$D$2:$D$17</definedName>
    <definedName name="miesiąceKwartały">[8]słownik!$D$2:$D$17</definedName>
    <definedName name="narzedzia_PP_cale" localSheetId="6">'[1]Informacje ogólne'!$M$130:$M$166</definedName>
    <definedName name="narzedzia_PP_cale" localSheetId="7">'[1]Informacje ogólne'!$M$130:$M$166</definedName>
    <definedName name="narzedzia_PP_cale" localSheetId="11">'[1]Informacje ogólne'!$M$130:$M$166</definedName>
    <definedName name="narzedzia_PP_cale" localSheetId="12">'[1]Informacje ogólne'!$M$130:$M$166</definedName>
    <definedName name="narzedzia_PP_cale" localSheetId="5">'[1]Informacje ogólne'!$M$130:$M$166</definedName>
    <definedName name="narzedzia_PP_cale" localSheetId="16">'[2]Informacje ogólne'!$M$124:$M$160</definedName>
    <definedName name="narzedzia_PP_cale" localSheetId="17">'[2]Informacje ogólne'!$M$124:$M$160</definedName>
    <definedName name="narzedzia_PP_cale" localSheetId="18">'[2]Informacje ogólne'!$M$124:$M$160</definedName>
    <definedName name="narzedzia_PP_cale" localSheetId="15">'[2]Informacje ogólne'!$M$124:$M$160</definedName>
    <definedName name="narzedzia_PP_cale" localSheetId="19">'[3]Informacje ogólne'!$M$124:$M$160</definedName>
    <definedName name="narzedzia_PP_cale" localSheetId="20">'[4]Informacje ogólne'!$M$124:$M$160</definedName>
    <definedName name="narzedzia_PP_cale" localSheetId="21">'[2]Informacje ogólne'!$M$124:$M$160</definedName>
    <definedName name="narzedzia_PP_cale" localSheetId="22">'[2]Informacje ogólne'!$M$124:$M$160</definedName>
    <definedName name="narzedzia_PP_cale" localSheetId="23">'[4]Informacje ogólne'!$M$124:$M$160</definedName>
    <definedName name="narzedzia_PP_cale">'Informacje ogólne'!$M$129:$M$165</definedName>
    <definedName name="_xlnm.Print_Area" localSheetId="0">'Informacje ogólne'!$A$1:$J$37</definedName>
    <definedName name="_xlnm.Print_Area" localSheetId="4">'Konkurs POIiŚ.9.K.10'!$A$1:$I$56</definedName>
    <definedName name="_xlnm.Print_Area" localSheetId="1">'Konkurs POIiŚ.9.K.7'!$A$1:$J$57</definedName>
    <definedName name="_xlnm.Print_Area" localSheetId="2">'Konkurs POIiŚ.9.K.8'!$A$1:$J$57</definedName>
    <definedName name="_xlnm.Print_Area" localSheetId="3">'Konkurs POIiŚ.9.K.9'!$A$1:$K$57</definedName>
    <definedName name="_xlnm.Print_Area" localSheetId="10">'Kryteria 9.1 nowe CU'!$A$1:$F$25</definedName>
    <definedName name="_xlnm.Print_Area" localSheetId="6">'Kryteria dla 9.1 dodat.formalne'!$A$1:$E$12</definedName>
    <definedName name="_xlnm.Print_Area" localSheetId="7">'Kryteria dla 9.1 meryt. I stop.'!$A$1:$E$19</definedName>
    <definedName name="_xlnm.Print_Area" localSheetId="11">'Kryteria dla 9.2 dod. form. '!$A$1:$E$20</definedName>
    <definedName name="_xlnm.Print_Area" localSheetId="12">'Kryteria dla 9.2 meryt. I stop.'!$A$1:$E$33</definedName>
    <definedName name="_xlnm.Print_Area" localSheetId="5">'Kryteria horyzontalne'!$A$1:$E$34</definedName>
    <definedName name="_xlnm.Print_Area" localSheetId="24">'Planowane działania'!$A$1:$M$8</definedName>
    <definedName name="_xlnm.Print_Area" localSheetId="16">POIiŚ.9.P.37!$A$1:$K$61</definedName>
    <definedName name="_xlnm.Print_Area" localSheetId="17">POIiŚ.9.P.40!$A$1:$K$77</definedName>
    <definedName name="_xlnm.Print_Area" localSheetId="18">POIiŚ.9.P.59!$B$1:$K$60</definedName>
    <definedName name="_xlnm.Print_Area" localSheetId="15">POIiŚ.9.P.6!$A$1:$K$67</definedName>
    <definedName name="_xlnm.Print_Area" localSheetId="19">POIiŚ.9.P.60!$A$1:$K$65</definedName>
    <definedName name="_xlnm.Print_Area" localSheetId="20">POIiŚ.9.P.61!$A$1:$P$63</definedName>
    <definedName name="_xlnm.Print_Area" localSheetId="21">POIiŚ.9.P.62!$A$1:$K$77</definedName>
    <definedName name="_xlnm.Print_Area" localSheetId="22">POIiŚ.9.P.63!$A$1:$K$77</definedName>
    <definedName name="_xlnm.Print_Area" localSheetId="23">POIiŚ.9.P.64!$A$1:$K$66</definedName>
    <definedName name="_xlnm.Print_Area" localSheetId="14">RPZ!$A$1:$C$19</definedName>
    <definedName name="_xlnm.Print_Area" localSheetId="25">'ZAŁ. 1'!$A$1:$N$232</definedName>
    <definedName name="PI" localSheetId="6">'[1]Informacje ogólne'!$N$105:$N$110</definedName>
    <definedName name="PI" localSheetId="7">'[1]Informacje ogólne'!$N$105:$N$110</definedName>
    <definedName name="PI" localSheetId="11">'[1]Informacje ogólne'!$N$105:$N$110</definedName>
    <definedName name="PI" localSheetId="12">'[1]Informacje ogólne'!$N$105:$N$110</definedName>
    <definedName name="PI" localSheetId="5">'[1]Informacje ogólne'!$N$105:$N$110</definedName>
    <definedName name="PI" localSheetId="16">'[2]Informacje ogólne'!$N$99:$N$104</definedName>
    <definedName name="PI" localSheetId="17">'[2]Informacje ogólne'!$N$99:$N$104</definedName>
    <definedName name="PI" localSheetId="18">'[2]Informacje ogólne'!$N$99:$N$104</definedName>
    <definedName name="PI" localSheetId="15">'[2]Informacje ogólne'!$N$99:$N$104</definedName>
    <definedName name="PI" localSheetId="19">'[3]Informacje ogólne'!$N$99:$N$104</definedName>
    <definedName name="PI" localSheetId="20">'[4]Informacje ogólne'!$N$99:$N$104</definedName>
    <definedName name="PI" localSheetId="21">'[2]Informacje ogólne'!$N$99:$N$104</definedName>
    <definedName name="PI" localSheetId="22">'[2]Informacje ogólne'!$N$99:$N$104</definedName>
    <definedName name="PI" localSheetId="23">'[4]Informacje ogólne'!$N$99:$N$104</definedName>
    <definedName name="PI">'Informacje ogólne'!$N$104:$N$109</definedName>
    <definedName name="PPP">'[9]Informacje ogólne'!$K$140:$K$176</definedName>
    <definedName name="prog_oper" localSheetId="16">[6]słownik!$W$2:$W$19</definedName>
    <definedName name="prog_oper" localSheetId="17">[6]słownik!$W$2:$W$19</definedName>
    <definedName name="prog_oper" localSheetId="18">[6]słownik!$W$2:$W$19</definedName>
    <definedName name="prog_oper" localSheetId="15">[6]słownik!$W$2:$W$19</definedName>
    <definedName name="prog_oper" localSheetId="19">[7]słownik!$W$2:$W$19</definedName>
    <definedName name="prog_oper" localSheetId="21">[6]słownik!$W$2:$W$19</definedName>
    <definedName name="prog_oper" localSheetId="22">[6]słownik!$W$2:$W$19</definedName>
    <definedName name="prog_oper">[8]słownik!$W$2:$W$19</definedName>
    <definedName name="Programy" localSheetId="6">'[1]Informacje ogólne'!$K$105:$K$122</definedName>
    <definedName name="Programy" localSheetId="7">'[1]Informacje ogólne'!$K$105:$K$122</definedName>
    <definedName name="Programy" localSheetId="11">'[1]Informacje ogólne'!$K$105:$K$122</definedName>
    <definedName name="Programy" localSheetId="12">'[1]Informacje ogólne'!$K$105:$K$122</definedName>
    <definedName name="Programy" localSheetId="5">'[1]Informacje ogólne'!$K$105:$K$122</definedName>
    <definedName name="Programy" localSheetId="16">'[2]Informacje ogólne'!$K$99:$K$116</definedName>
    <definedName name="Programy" localSheetId="17">'[2]Informacje ogólne'!$K$99:$K$116</definedName>
    <definedName name="Programy" localSheetId="18">'[2]Informacje ogólne'!$K$99:$K$116</definedName>
    <definedName name="Programy" localSheetId="15">'[2]Informacje ogólne'!$K$99:$K$116</definedName>
    <definedName name="Programy" localSheetId="19">'[3]Informacje ogólne'!$K$99:$K$116</definedName>
    <definedName name="Programy" localSheetId="20">'[4]Informacje ogólne'!$K$99:$K$116</definedName>
    <definedName name="Programy" localSheetId="21">'[2]Informacje ogólne'!$K$99:$K$116</definedName>
    <definedName name="Programy" localSheetId="22">'[2]Informacje ogólne'!$K$99:$K$116</definedName>
    <definedName name="Programy" localSheetId="23">'[4]Informacje ogólne'!$K$99:$K$116</definedName>
    <definedName name="Programy">'Informacje ogólne'!$K$104:$K$121</definedName>
    <definedName name="skroty_PI" localSheetId="6">'[1]Informacje ogólne'!$N$112:$N$117</definedName>
    <definedName name="skroty_PI" localSheetId="7">'[1]Informacje ogólne'!$N$112:$N$117</definedName>
    <definedName name="skroty_PI" localSheetId="11">'[1]Informacje ogólne'!$N$112:$N$117</definedName>
    <definedName name="skroty_PI" localSheetId="12">'[1]Informacje ogólne'!$N$112:$N$117</definedName>
    <definedName name="skroty_PI" localSheetId="5">'[1]Informacje ogólne'!$N$112:$N$117</definedName>
    <definedName name="skroty_PI" localSheetId="16">'[2]Informacje ogólne'!$N$106:$N$111</definedName>
    <definedName name="skroty_PI" localSheetId="17">'[2]Informacje ogólne'!$N$106:$N$111</definedName>
    <definedName name="skroty_PI" localSheetId="18">'[2]Informacje ogólne'!$N$106:$N$111</definedName>
    <definedName name="skroty_PI" localSheetId="15">'[2]Informacje ogólne'!$N$106:$N$111</definedName>
    <definedName name="skroty_PI" localSheetId="19">'[3]Informacje ogólne'!$N$106:$N$111</definedName>
    <definedName name="skroty_PI" localSheetId="20">'[4]Informacje ogólne'!$N$106:$N$111</definedName>
    <definedName name="skroty_PI" localSheetId="21">'[2]Informacje ogólne'!$N$106:$N$111</definedName>
    <definedName name="skroty_PI" localSheetId="22">'[2]Informacje ogólne'!$N$106:$N$111</definedName>
    <definedName name="skroty_PI" localSheetId="23">'[4]Informacje ogólne'!$N$106:$N$111</definedName>
    <definedName name="skroty_PI">'Informacje ogólne'!$N$111:$N$116</definedName>
    <definedName name="skroty_PP" localSheetId="6">'[1]Informacje ogólne'!$K$130:$K$166</definedName>
    <definedName name="skroty_PP" localSheetId="7">'[1]Informacje ogólne'!$K$130:$K$166</definedName>
    <definedName name="skroty_PP" localSheetId="11">'[1]Informacje ogólne'!$K$130:$K$166</definedName>
    <definedName name="skroty_PP" localSheetId="12">'[1]Informacje ogólne'!$K$130:$K$166</definedName>
    <definedName name="skroty_PP" localSheetId="5">'[1]Informacje ogólne'!$K$130:$K$166</definedName>
    <definedName name="skroty_PP" localSheetId="16">'[2]Informacje ogólne'!$K$124:$K$160</definedName>
    <definedName name="skroty_PP" localSheetId="17">'[2]Informacje ogólne'!$K$124:$K$160</definedName>
    <definedName name="skroty_PP" localSheetId="18">'[2]Informacje ogólne'!$K$124:$K$160</definedName>
    <definedName name="skroty_PP" localSheetId="15">'[2]Informacje ogólne'!$K$124:$K$160</definedName>
    <definedName name="skroty_PP" localSheetId="19">'[3]Informacje ogólne'!$K$124:$K$160</definedName>
    <definedName name="skroty_PP" localSheetId="20">'[4]Informacje ogólne'!$K$124:$K$160</definedName>
    <definedName name="skroty_PP" localSheetId="21">'[2]Informacje ogólne'!$K$124:$K$160</definedName>
    <definedName name="skroty_PP" localSheetId="22">'[2]Informacje ogólne'!$K$124:$K$160</definedName>
    <definedName name="skroty_PP" localSheetId="23">'[4]Informacje ogólne'!$K$124:$K$160</definedName>
    <definedName name="skroty_PP">'Informacje ogólne'!$K$129:$K$165</definedName>
    <definedName name="terytPowiaty" localSheetId="16">[5]SLOWNIKI!$E$2:$F$380</definedName>
    <definedName name="terytPowiaty" localSheetId="17">[5]SLOWNIKI!$E$2:$F$380</definedName>
    <definedName name="terytPowiaty" localSheetId="18">[5]SLOWNIKI!$E$2:$F$380</definedName>
    <definedName name="terytPowiaty" localSheetId="15">[5]SLOWNIKI!$E$2:$F$380</definedName>
    <definedName name="terytPowiaty" localSheetId="19">[10]SLOWNIKI!$E$2:$F$380</definedName>
    <definedName name="terytPowiaty" localSheetId="21">[5]SLOWNIKI!$E$2:$F$380</definedName>
    <definedName name="terytPowiaty" localSheetId="22">[5]SLOWNIKI!$E$2:$F$380</definedName>
    <definedName name="terytPowiaty">[11]SLOWNIKI!$E$2:$F$380</definedName>
    <definedName name="terytPowiaty2" localSheetId="20">[12]SLOWNIKI!$E$2:$F$380</definedName>
    <definedName name="terytPowiaty2">[13]SLOWNIKI!$E$2:$F$380</definedName>
    <definedName name="terytPowiatyPowiat" localSheetId="16">[5]SLOWNIKI!$E$2:$E$380</definedName>
    <definedName name="terytPowiatyPowiat" localSheetId="17">[5]SLOWNIKI!$E$2:$E$380</definedName>
    <definedName name="terytPowiatyPowiat" localSheetId="18">[5]SLOWNIKI!$E$2:$E$380</definedName>
    <definedName name="terytPowiatyPowiat" localSheetId="15">[5]SLOWNIKI!$E$2:$E$380</definedName>
    <definedName name="terytPowiatyPowiat" localSheetId="19">[10]SLOWNIKI!$E$2:$E$380</definedName>
    <definedName name="terytPowiatyPowiat" localSheetId="21">[5]SLOWNIKI!$E$2:$E$380</definedName>
    <definedName name="terytPowiatyPowiat" localSheetId="22">[5]SLOWNIKI!$E$2:$E$380</definedName>
    <definedName name="terytPowiatyPowiat">[11]SLOWNIKI!$E$2:$E$380</definedName>
    <definedName name="terytPowiatyPowiat2" localSheetId="20">[12]SLOWNIKI!$E$2:$E$380</definedName>
    <definedName name="terytPowiatyPowiat2">[13]SLOWNIKI!$E$2:$E$380</definedName>
    <definedName name="wojewodztwa" localSheetId="4">'Konkurs POIiŚ.9.K.10'!$M$58:$M$74</definedName>
    <definedName name="wojewodztwa" localSheetId="2">'Konkurs POIiŚ.9.K.8'!$M$59:$M$75</definedName>
    <definedName name="wojewodztwa" localSheetId="3">'Konkurs POIiŚ.9.K.9'!$M$58:$M$74</definedName>
    <definedName name="wojewodztwa" localSheetId="6">[1]Konkurs!$M$56:$M$72</definedName>
    <definedName name="wojewodztwa" localSheetId="7">[1]Konkurs!$M$56:$M$72</definedName>
    <definedName name="wojewodztwa" localSheetId="11">[1]Konkurs!$M$56:$M$72</definedName>
    <definedName name="wojewodztwa" localSheetId="12">[1]Konkurs!$M$56:$M$72</definedName>
    <definedName name="wojewodztwa" localSheetId="5">[1]Konkurs!$M$56:$M$72</definedName>
    <definedName name="wojewodztwa" localSheetId="16">[2]Konkurs!$M$56:$M$72</definedName>
    <definedName name="wojewodztwa" localSheetId="17">[2]Konkurs!$M$56:$M$72</definedName>
    <definedName name="wojewodztwa" localSheetId="18">[2]Konkurs!$M$56:$M$72</definedName>
    <definedName name="wojewodztwa" localSheetId="15">[2]Konkurs!$M$56:$M$72</definedName>
    <definedName name="wojewodztwa" localSheetId="19">[3]Konkurs!$M$56:$M$72</definedName>
    <definedName name="wojewodztwa" localSheetId="20">[4]Konkurs!$M$56:$M$72</definedName>
    <definedName name="wojewodztwa" localSheetId="21">[2]Konkurs!$M$56:$M$72</definedName>
    <definedName name="wojewodztwa" localSheetId="22">[2]Konkurs!$M$56:$M$72</definedName>
    <definedName name="wojewodztwa" localSheetId="23">[4]Konkurs!$M$56:$M$72</definedName>
    <definedName name="wojewodztwa">'Konkurs POIiŚ.9.K.7'!$M$59:$M$75</definedName>
    <definedName name="y">'[2]Informacje ogólne'!$K$124:$K$160</definedName>
  </definedNames>
  <calcPr calcId="152511"/>
</workbook>
</file>

<file path=xl/calcChain.xml><?xml version="1.0" encoding="utf-8"?>
<calcChain xmlns="http://schemas.openxmlformats.org/spreadsheetml/2006/main">
  <c r="G25" i="2" l="1"/>
  <c r="L13" i="2"/>
  <c r="K13" i="2"/>
  <c r="K12" i="2"/>
  <c r="H19" i="2" l="1"/>
  <c r="G19" i="2"/>
  <c r="G23" i="2"/>
  <c r="G24" i="2"/>
  <c r="J45" i="38" l="1"/>
  <c r="J44" i="38"/>
  <c r="J39" i="38"/>
  <c r="I39" i="38"/>
  <c r="H39" i="38"/>
  <c r="G39" i="38"/>
  <c r="K37" i="38"/>
  <c r="G37" i="38"/>
  <c r="A13" i="45" l="1"/>
  <c r="A14" i="45" s="1"/>
  <c r="A15" i="45" s="1"/>
  <c r="J46" i="31" l="1"/>
  <c r="E40" i="34" l="1"/>
  <c r="K40" i="34"/>
  <c r="D40" i="34"/>
  <c r="E40" i="29"/>
  <c r="F40" i="29"/>
  <c r="H40" i="29"/>
  <c r="D40" i="29"/>
  <c r="E40" i="31"/>
  <c r="D40" i="31"/>
  <c r="K40" i="39" l="1"/>
  <c r="D40" i="39"/>
  <c r="H67" i="38" l="1"/>
  <c r="K40" i="38"/>
  <c r="J40" i="38"/>
  <c r="I40" i="38"/>
  <c r="E40" i="36" l="1"/>
  <c r="D40" i="36"/>
  <c r="K39" i="36" l="1"/>
  <c r="K38" i="36"/>
  <c r="K37" i="36"/>
  <c r="K40" i="36" l="1"/>
  <c r="K39" i="34"/>
  <c r="K38" i="34"/>
  <c r="K37" i="34"/>
  <c r="F39" i="33" l="1"/>
  <c r="F40" i="33" s="1"/>
  <c r="E39" i="33"/>
  <c r="E40" i="33" s="1"/>
  <c r="D39" i="33"/>
  <c r="K39" i="33" s="1"/>
  <c r="K40" i="33" s="1"/>
  <c r="K38" i="33"/>
  <c r="K37" i="33"/>
  <c r="D40" i="33" l="1"/>
  <c r="K37" i="32" l="1"/>
  <c r="K38" i="32"/>
  <c r="K39" i="32"/>
  <c r="K40" i="32" s="1"/>
  <c r="E40" i="32"/>
  <c r="F40" i="32"/>
  <c r="K39" i="31" l="1"/>
  <c r="K38" i="31"/>
  <c r="K37" i="31"/>
  <c r="K40" i="31" l="1"/>
  <c r="F41" i="30"/>
  <c r="F42" i="30" s="1"/>
  <c r="E41" i="30"/>
  <c r="E42" i="30" s="1"/>
  <c r="D41" i="30"/>
  <c r="D42" i="30" s="1"/>
  <c r="K40" i="30"/>
  <c r="F39" i="30"/>
  <c r="K39" i="30" s="1"/>
  <c r="K41" i="30" l="1"/>
  <c r="K42" i="30" s="1"/>
  <c r="K37" i="29" l="1"/>
  <c r="K38" i="29"/>
  <c r="G39" i="29"/>
  <c r="G40" i="29" s="1"/>
  <c r="K39" i="29"/>
  <c r="K40" i="29" l="1"/>
  <c r="C38" i="9"/>
  <c r="C38" i="1"/>
  <c r="A19" i="26" l="1"/>
  <c r="A9" i="26"/>
  <c r="A10" i="26" s="1"/>
  <c r="A11" i="26" s="1"/>
  <c r="A12" i="26" s="1"/>
  <c r="A13" i="26" s="1"/>
  <c r="A8" i="13" l="1"/>
</calcChain>
</file>

<file path=xl/comments1.xml><?xml version="1.0" encoding="utf-8"?>
<comments xmlns="http://schemas.openxmlformats.org/spreadsheetml/2006/main">
  <authors>
    <author>Goławska Anna</author>
  </authors>
  <commentList>
    <comment ref="D26" authorId="0" shapeId="0">
      <text>
        <r>
          <rPr>
            <b/>
            <sz val="9"/>
            <color indexed="81"/>
            <rFont val="Tahoma"/>
            <family val="2"/>
            <charset val="238"/>
          </rPr>
          <t>Goławska Anna:</t>
        </r>
        <r>
          <rPr>
            <sz val="9"/>
            <color indexed="81"/>
            <rFont val="Tahoma"/>
            <family val="2"/>
            <charset val="238"/>
          </rPr>
          <t xml:space="preserve">
brak str WPDSPRM</t>
        </r>
      </text>
    </comment>
  </commentList>
</comments>
</file>

<file path=xl/sharedStrings.xml><?xml version="1.0" encoding="utf-8"?>
<sst xmlns="http://schemas.openxmlformats.org/spreadsheetml/2006/main" count="4821" uniqueCount="1978">
  <si>
    <t>województwo</t>
  </si>
  <si>
    <t>powiat</t>
  </si>
  <si>
    <t>Priorytet Inwestycyjny</t>
  </si>
  <si>
    <t>Czy wymagana jest fiszka Regionalnego Programu Zdrowotnego</t>
  </si>
  <si>
    <t>INFORMACJE OGÓLNE</t>
  </si>
  <si>
    <t>Planowana alokacja [PLN]</t>
  </si>
  <si>
    <t>Wartość docelowa</t>
  </si>
  <si>
    <t xml:space="preserve">Priorytet Inwestycyjny </t>
  </si>
  <si>
    <t>Uwagi:</t>
  </si>
  <si>
    <t>Nr narzędzia w Policy Paper</t>
  </si>
  <si>
    <t>Opis konkursu, zakres wsparcia</t>
  </si>
  <si>
    <t>Opis zgodności konkursu z mapami potrzeb zdrowotnych</t>
  </si>
  <si>
    <t>inne</t>
  </si>
  <si>
    <t>Cel zgodnie z Policy Paper</t>
  </si>
  <si>
    <t>Numer i nazwa narzędzia 
zgodnie z Policy Paper</t>
  </si>
  <si>
    <t>Planowane dofinansowanie UE [%]</t>
  </si>
  <si>
    <t>Planowana całkowita alokacja [PLN]</t>
  </si>
  <si>
    <t>Planowane dofinansowanie UE [PLN]</t>
  </si>
  <si>
    <t>Kryteria wyboru projektów</t>
  </si>
  <si>
    <t>Sposób pomiaru</t>
  </si>
  <si>
    <t>Planowany termin 
rozpoczęcia naboru</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</si>
  <si>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</si>
  <si>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</si>
  <si>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</si>
  <si>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</si>
  <si>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</si>
  <si>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</si>
  <si>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</si>
  <si>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</si>
  <si>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</si>
  <si>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</si>
  <si>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</si>
  <si>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</si>
  <si>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</si>
  <si>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</si>
  <si>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</si>
  <si>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</si>
  <si>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</si>
  <si>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</si>
  <si>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</si>
  <si>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MM</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</si>
  <si>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</si>
  <si>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</si>
  <si>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</si>
  <si>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</si>
  <si>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</si>
  <si>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</si>
  <si>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</si>
  <si>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</si>
  <si>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</si>
  <si>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Wpływ realizacji RPZ na efektywność funkcjonowania systemu ochrony zdrowia</t>
  </si>
  <si>
    <t>Komplementarność RPZ z innymi działaniami podejmowanymi na poziomie krajowym</t>
  </si>
  <si>
    <t>Komplementarność RPZ z innymi działaniami podejmowanymi na poziomie regionalnym</t>
  </si>
  <si>
    <t>Tytuł konkursu</t>
  </si>
  <si>
    <t>FISZKA ZAŁOŻEŃ RPZ</t>
  </si>
  <si>
    <t>NIE</t>
  </si>
  <si>
    <t>dolnośląskie</t>
  </si>
  <si>
    <t>kujawsko-pomorskie</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</si>
  <si>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</si>
  <si>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</si>
  <si>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</si>
  <si>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</si>
  <si>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</si>
  <si>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</si>
  <si>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</si>
  <si>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</si>
  <si>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</si>
  <si>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</si>
  <si>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</si>
  <si>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</si>
  <si>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</si>
  <si>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</si>
  <si>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</si>
  <si>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</si>
  <si>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</si>
  <si>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</si>
  <si>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Oś priorytetowa</t>
  </si>
  <si>
    <t>Wskaźniki</t>
  </si>
  <si>
    <t>Rodzaj 
[produktu/rezultatu]</t>
  </si>
  <si>
    <t>Nr konkursu w Planie Działań</t>
  </si>
  <si>
    <t>Nazwa wskaźnika</t>
  </si>
  <si>
    <t>Szacowana wartość osiągnięta dzięki realizacji konkursu</t>
  </si>
  <si>
    <t>TAK (jeśli TAK, wypełnij również arkusz RPZ)</t>
  </si>
  <si>
    <t xml:space="preserve">Kosztorys RPZ </t>
  </si>
  <si>
    <t>REKOMENDACJE KOMITETU STERUJĄCEGO</t>
  </si>
  <si>
    <t>Opis zgodności kryterium z rekomendacją</t>
  </si>
  <si>
    <t>Lp.</t>
  </si>
  <si>
    <t>POZOSTAŁE KRYTERIA PROPONOWANE PRZEZ IZ/IP</t>
  </si>
  <si>
    <t>Uwagi</t>
  </si>
  <si>
    <t>Program Operacyjny Infrastruktura i Środowisko na lata 2014 - 2020</t>
  </si>
  <si>
    <t>Data i podpis osoby upoważnionej do złożenia 
Planu działań 
(zgodnie z informacją w pkt Informacje ogólne)</t>
  </si>
  <si>
    <t>Zakres terytorialny inwestycji</t>
  </si>
  <si>
    <t>Wartość docelowa zakładana 
w PO/SZOOP</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</si>
  <si>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</si>
  <si>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</si>
  <si>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</si>
  <si>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</si>
  <si>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</si>
  <si>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</si>
  <si>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</si>
  <si>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Potencjalni beneficjenci/ 
Typy beneficjentów</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</si>
  <si>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</si>
  <si>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</si>
  <si>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</si>
  <si>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</si>
  <si>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</si>
  <si>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</si>
  <si>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</si>
  <si>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</si>
  <si>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</si>
  <si>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</si>
  <si>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</si>
  <si>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</si>
  <si>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</si>
  <si>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</si>
  <si>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</si>
  <si>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</si>
  <si>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</si>
  <si>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</si>
  <si>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</si>
  <si>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</si>
  <si>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</si>
  <si>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Identyfikator/
nr umowy o dofinansowanie</t>
  </si>
  <si>
    <t>PLAN DZIAŁAŃ MINISTERSTWA ZDROWIA
W SEKTORZE ZDROWIA NA ROK 2016</t>
  </si>
  <si>
    <t>Planowana alokacja [mln PLN]</t>
  </si>
  <si>
    <t>PI9a</t>
  </si>
  <si>
    <t>Efektywność kosztowa projektu (racjonalność i efektywność wydatków projektu)</t>
  </si>
  <si>
    <t>Jakość</t>
  </si>
  <si>
    <t>Kształcenie</t>
  </si>
  <si>
    <t>Wskaźnik rentowności
netto</t>
  </si>
  <si>
    <t>Wskaźnik płynności</t>
  </si>
  <si>
    <t>Wskaźnik zadłużenia
wymagalnego</t>
  </si>
  <si>
    <t>Wskaźnik zadłużenia
ogólnego</t>
  </si>
  <si>
    <t>Efektywność energetyczna</t>
  </si>
  <si>
    <t>Efektywność ekonomiczna</t>
  </si>
  <si>
    <t xml:space="preserve">PI 9a </t>
  </si>
  <si>
    <t>IX Wzmocnienie strategicznej infrastruktury ochrony zdrowia</t>
  </si>
  <si>
    <t>A. Rozwój profilaktyki zdrowotnej, diagnostyki i medycyny naprawczej ukierunkowany na główne problemy epidemiologiczne w Polsce</t>
  </si>
  <si>
    <t>CT9 Promowanie włączenia społecznego, walka z ubóstwem i wszelką dyskryminacją</t>
  </si>
  <si>
    <t>PI9a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</si>
  <si>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Liczba leczonych w podmiotach leczniczych objętych wsparciem</t>
  </si>
  <si>
    <t>rezultat</t>
  </si>
  <si>
    <t>osoby/rok</t>
  </si>
  <si>
    <t>Liczba wspartych podmiotów leczniczych</t>
  </si>
  <si>
    <t>produkt</t>
  </si>
  <si>
    <t>szt.</t>
  </si>
  <si>
    <t>PLN</t>
  </si>
  <si>
    <t>Wzrost zatrudnienia we wspieranych podmiotach (innych niż przedsiębiorstwa)</t>
  </si>
  <si>
    <t>EPC</t>
  </si>
  <si>
    <t>Liczba nowo utworzonych miejsc pracy - pozostałe formy</t>
  </si>
  <si>
    <t>Liczba obiektów dostosowanych do potrzeb osób z niepełnosprawnościami</t>
  </si>
  <si>
    <t>Nakłady inwestycyjne na zakup aparatury medycznej</t>
  </si>
  <si>
    <t>Wojewódzki Szpital Specjalistyczny im. M. Kopernika w Łodzi</t>
  </si>
  <si>
    <t>ogólnopolski</t>
  </si>
  <si>
    <t>Wsparcie baz Lotniczego Pogotowia Ratunkowego (roboty budowlane, doposażenie).</t>
  </si>
  <si>
    <t>11-Wsparcie baz Lotniczego Pogotowia Ratunkowego (roboty budowlane, doposażenie oraz wyposażenie śmigłowców ratowniczych w sprzęt umożliwiający loty w trudnych warunkach atmosferycznych i w nocy)</t>
  </si>
  <si>
    <t>Ogólnokrajowa mapa potrzeb w zakresie ratownictwa medycznego - mapa Infrastruktura Systemu PRM oraz WPDSPRM.</t>
  </si>
  <si>
    <t>Informatyczne systemy szpitalne</t>
  </si>
  <si>
    <t>Udzielanie świadczeń opieki zdrowotnej finansowanych ze środków publicznych</t>
  </si>
  <si>
    <t>Narzędzie 6</t>
  </si>
  <si>
    <t>-</t>
  </si>
  <si>
    <t>Wydatki kwalifikowalne [PLN]</t>
  </si>
  <si>
    <t>POIS.12.01.00-00-001/10</t>
  </si>
  <si>
    <t>XII.1. Rozwój systemu ratownictwa medycznego - Dostosowanie miejsca startów i lądowań śmigłowców do potrzeb SOR SPZOZ w Mławie.</t>
  </si>
  <si>
    <t>Samodzielny Publiczny Zakład Opieki Zdrowotnej w Mławie</t>
  </si>
  <si>
    <t>Mława</t>
  </si>
  <si>
    <t>06-500</t>
  </si>
  <si>
    <t xml:space="preserve">dr Anny Dobrskiej 1 </t>
  </si>
  <si>
    <t>POIS.12.01.00-00-001/11</t>
  </si>
  <si>
    <t>XII.1. Rozwój systemu ratownictwa medycznego - Utworzenie Centrum Urazowego w Szpitalu Wojewódzkim SP ZOZ w Zielonej Górze</t>
  </si>
  <si>
    <t>Szpital Wojewódzki Samodzielny Publiczny Zakład Opieki Zdrowotnej im. Karola Marcinkowskiego w Zielonej Górze</t>
  </si>
  <si>
    <t>Zielona Góra</t>
  </si>
  <si>
    <t>65-046</t>
  </si>
  <si>
    <t xml:space="preserve">Zyty 26 </t>
  </si>
  <si>
    <t>POIS.12.01.00-00-002/10</t>
  </si>
  <si>
    <t>XII.1. Rozwój systemu ratownictwa medycznego - Podniesienie dostępności do SOR SPZOZ w Brzesku poprzez budowę lądowiska dla śmigłowców.</t>
  </si>
  <si>
    <t>Samodzielny Publiczny Zespół Opieki Zdrowotnej w Brzesku</t>
  </si>
  <si>
    <t>Brzesko</t>
  </si>
  <si>
    <t>32-800</t>
  </si>
  <si>
    <t xml:space="preserve">ul. Kościuszki 68 </t>
  </si>
  <si>
    <t>POIS.12.01.00-00-002/11</t>
  </si>
  <si>
    <t>XII.1. Rozwój systemu ratownictwa medycznego - Centrum urazowe w Wojewódzkim Szpitalu Specjalistycznym w Olsztynie szansą kompleksowego leczenia pacjentów z urazami wielonarządowymi</t>
  </si>
  <si>
    <t>Wojewódzki Szpital Specjalistyczny w Olsztynie</t>
  </si>
  <si>
    <t>Olsztyn</t>
  </si>
  <si>
    <t>10-561</t>
  </si>
  <si>
    <t xml:space="preserve">Żołnierska 18 </t>
  </si>
  <si>
    <t>POIS.12.01.00-00-003/10</t>
  </si>
  <si>
    <t>XII.1. Rozwój systemu ratownictwa medycznego - Budowa lądowiska dla śmigłowców ratunkowych wraz z zapewnieniem komunikacji z SOR w W.S.S. w Zgierzu</t>
  </si>
  <si>
    <t>Wojewódzki Szpital Specjalistyczny im. Marii Skłodowskiej-Curie w Zgierzu</t>
  </si>
  <si>
    <t>Zgierz</t>
  </si>
  <si>
    <t>95-100</t>
  </si>
  <si>
    <t xml:space="preserve">Parzęczewska 35 </t>
  </si>
  <si>
    <t>POIS.12.01.00-00-003/11</t>
  </si>
  <si>
    <t>XII.1. Rozwój systemu ratownictwa medycznego - Budowa i remont oraz doposażenie baz Lotniczego Pogotowia Ratunkowego - ETAP 2</t>
  </si>
  <si>
    <t>SP ZOZ Lotnicze Pogotowie Ratunkowe</t>
  </si>
  <si>
    <t>Warszawa</t>
  </si>
  <si>
    <t>01-934</t>
  </si>
  <si>
    <t xml:space="preserve">Księżycowa 5 </t>
  </si>
  <si>
    <t>POIS.12.01.00-00-004/10</t>
  </si>
  <si>
    <t>XII.1. Rozwój systemu ratownictwa medycznego - Utworzenie Centrum Urazowego w Wojewódzkim Szpitalu Specjalistycznym im. M. Kopernika w Łodzi</t>
  </si>
  <si>
    <t>Łódź</t>
  </si>
  <si>
    <t>93-513</t>
  </si>
  <si>
    <t xml:space="preserve">Pabianicka 62 </t>
  </si>
  <si>
    <t>POIS.12.01.00-00-004/11</t>
  </si>
  <si>
    <t>XII.1. Rozwój systemu ratownictwa medycznego - Modernizacja i doposażenie Szpitala Wojewódzkiego nr 2 w Rzeszowie na potrzeby funkcjonowania centrum urazowego</t>
  </si>
  <si>
    <t>Szpital Wojewódzki Nr 2 im. Św. Jadwigi Królowej w Rzeszowie</t>
  </si>
  <si>
    <t>Rzeszów</t>
  </si>
  <si>
    <t>35-301</t>
  </si>
  <si>
    <t xml:space="preserve">Lwowska 60 </t>
  </si>
  <si>
    <t>POIS.12.01.00-00-006/10</t>
  </si>
  <si>
    <t>XII.1. Rozwój systemu ratownictwa medycznego - Lądowisko Szpitala w Nysie</t>
  </si>
  <si>
    <t>Zespół Opieki Zdrowotnej</t>
  </si>
  <si>
    <t>Nysa</t>
  </si>
  <si>
    <t>48-300</t>
  </si>
  <si>
    <t xml:space="preserve">Świętego Piotra 1 </t>
  </si>
  <si>
    <t>POIS.12.01.00-00-008/10</t>
  </si>
  <si>
    <t>XII.1. Rozwój systemu ratownictwa medycznego - Chcemy i możemy Ci pomóc w każdej sytuacji - Budowa lądowiska dla śmigłowców sanitarnych na terenie Szpitala Powiatowego im. E. Biernackiego w Mielcu</t>
  </si>
  <si>
    <t>Szpital Powiatowy im. Edmunda Biernackiego w Mielcu</t>
  </si>
  <si>
    <t>MIELEC</t>
  </si>
  <si>
    <t>39-300</t>
  </si>
  <si>
    <t xml:space="preserve">ŻEROMSKIEGO 22 </t>
  </si>
  <si>
    <t>POIS.12.01.00-00-010/10</t>
  </si>
  <si>
    <t>XII.1. Rozwój systemu ratownictwa medycznego - Budowa lądowiska dla helikopterów służących dostępności do Szpitalnego Oddziału Ratunkowego w Ciechanowie</t>
  </si>
  <si>
    <t>Specjalistyczny Szpital Wojewódzki w Ciechanowie</t>
  </si>
  <si>
    <t>Ciechanów</t>
  </si>
  <si>
    <t>06-400</t>
  </si>
  <si>
    <t xml:space="preserve">Powstańców Wielkopolskich 2 </t>
  </si>
  <si>
    <t>POIS.12.01.00-00-011/10</t>
  </si>
  <si>
    <t>XII.1. Rozwój systemu ratownictwa medycznego - Przebudowa lądowiska dla helikopterów przy Szpitalu Specjalistycznym im. Jędrzeja Śniadeckiego w Nowym Sączu</t>
  </si>
  <si>
    <t>Szpital Specjalistyczny im. Jędrzeja Śniadeckiego w Nowym Sączu</t>
  </si>
  <si>
    <t>Nowy Sącz</t>
  </si>
  <si>
    <t>33-300</t>
  </si>
  <si>
    <t xml:space="preserve">Młyńska 10 </t>
  </si>
  <si>
    <t>POIS.12.01.00-00-014/10</t>
  </si>
  <si>
    <t>XII.1. Rozwój systemu ratownictwa medycznego - Budowa lądowiska dla helikopterów na potrzeby Szpitalnego Oddziału Ratunkowego przy Wojewódzkim Szpitalu Bródnowskim w Warszawie</t>
  </si>
  <si>
    <t>Mazowiecki Szpital Bródnowski w Warszawie Spółka z ograniczoną odpowiedzialnością</t>
  </si>
  <si>
    <t>03-242</t>
  </si>
  <si>
    <t xml:space="preserve">Ludwika Kondratowicza 8 </t>
  </si>
  <si>
    <t>POIS.12.01.00-00-015/10</t>
  </si>
  <si>
    <t>XII.1. Rozwój systemu ratownictwa medycznego - Budowa lądowiska dla Szpitalnego Oddziału Ratunkowego przy SP ZZOZ w Wyszkowie</t>
  </si>
  <si>
    <t>Samodzielny Publiczny Zespół Zakładów Opieki Zdrowotnej w Wyszkowie</t>
  </si>
  <si>
    <t>Wyszków</t>
  </si>
  <si>
    <t>07-200</t>
  </si>
  <si>
    <t xml:space="preserve">Komisji Edukacji Narodowej 1 </t>
  </si>
  <si>
    <t>POIS.12.01.00-00-016/10</t>
  </si>
  <si>
    <t>XII.1. Rozwój systemu ratownictwa medycznego - Zwiększenie dostępności do świadczeń zdrowotnych w SPZZOZ w Gryficach poprzez rozbudowę lądowiska</t>
  </si>
  <si>
    <t>Samodzielny Publiczny Zespół Zakładów Opieki Zdrowotnej w Gryficach</t>
  </si>
  <si>
    <t>Gryfice</t>
  </si>
  <si>
    <t>72-300</t>
  </si>
  <si>
    <t xml:space="preserve">Niechorska 27 </t>
  </si>
  <si>
    <t>POIS.12.01.00-00-017/10</t>
  </si>
  <si>
    <t>XII.1. Rozwój systemu ratownictwa medycznego - Budowa lądowiska dla helikopterów na dachu skrzydła Szpitala w Szczecinie-Zdunowie</t>
  </si>
  <si>
    <t>Specjalistyczny Szpital im. prof. Alfreda Sokołowskiego</t>
  </si>
  <si>
    <t>Szczecin</t>
  </si>
  <si>
    <t>70-891</t>
  </si>
  <si>
    <t xml:space="preserve">A.Sokołowskiego 11 </t>
  </si>
  <si>
    <t>POIS.12.01.00-00-019/10</t>
  </si>
  <si>
    <t>XII.1. Rozwój systemu ratownictwa medycznego - Przebudowa lądowiska, podjazdu, wiaduktu i wiaty dla SOR Szpitala Wojewódzkiego w Gorzowie Wlkp.</t>
  </si>
  <si>
    <t>Wielospecjalistyczny Szpital Wojewódzki w Gorzowie Wlkp. Spółka z ograniczoną odpowiedzialnością</t>
  </si>
  <si>
    <t>Gorzów Wlkp.</t>
  </si>
  <si>
    <t>66-400</t>
  </si>
  <si>
    <t xml:space="preserve">Dekerta 1 </t>
  </si>
  <si>
    <t>POIS.12.01.00-00-020/10</t>
  </si>
  <si>
    <t>XII.1. Rozwój systemu ratownictwa medycznego - Remont lądowiska dla śmigłowców ratunkowych celem dostosowania do standardów europejskich</t>
  </si>
  <si>
    <t>Wojewódzki Szpital Specjalistyczny Nr 5 im. "Św. Barbary"</t>
  </si>
  <si>
    <t>śląskie</t>
  </si>
  <si>
    <t>Sosnowiec</t>
  </si>
  <si>
    <t>41-200</t>
  </si>
  <si>
    <t xml:space="preserve">Plac Medyków 1 </t>
  </si>
  <si>
    <t>POIS.12.01.00-00-021/10</t>
  </si>
  <si>
    <t>XII.1. Rozwój systemu ratownictwa medycznego - Budowa lądowiska dla helikopterów służącego poprawie dostępności do Szpitalnego Oddziału Ratunkowego Zespołu Zakładów Opieki Zdrowotnej w Wadowicach</t>
  </si>
  <si>
    <t>Zespół Zakładów Opieki Zdrowotnej w Wadowicach</t>
  </si>
  <si>
    <t>Wadowice</t>
  </si>
  <si>
    <t>34-100</t>
  </si>
  <si>
    <t xml:space="preserve">Karmelicka 5 </t>
  </si>
  <si>
    <t>POIS.12.01.00-00-024/10</t>
  </si>
  <si>
    <t>XII.1. Rozwój systemu ratownictwa medycznego - Budowa lądowiska dla śmigłowców przy Zespole Opieki Zdrowotnej w Oleśnie</t>
  </si>
  <si>
    <t>Zespół Opieki Zdrowotnej w Oleśnie</t>
  </si>
  <si>
    <t>Olesno</t>
  </si>
  <si>
    <t>46-300</t>
  </si>
  <si>
    <t xml:space="preserve">Klonowa 1 </t>
  </si>
  <si>
    <t>POIS.12.01.00-00-025/10</t>
  </si>
  <si>
    <t>XII.1. Rozwój systemu ratownictwa medycznego - Budowa lądowiska dla helikopterów w NZOZ Szpital w Puszczykowie na potrzeby SOR</t>
  </si>
  <si>
    <t>Niepubliczny Zakład Opieki Zdrowotnej "Szpital w Puszczykowie im. prof. Stefana Tytusa Dąbrowskiego" Spółka z ograniczoną odpowiedzialnością</t>
  </si>
  <si>
    <t>Puszczykowo</t>
  </si>
  <si>
    <t>62-041</t>
  </si>
  <si>
    <t xml:space="preserve">Kraszewskiego 11 </t>
  </si>
  <si>
    <t>POIS.12.01.00-00-026/10</t>
  </si>
  <si>
    <t>XII.1. Rozwój systemu ratownictwa medycznego - Remont lądowiska dla helikopterów przy Wojewódzkim Szpitalu Zespolonym w Kielcach mający na celu dostosowanie do obowiązujących przepisów</t>
  </si>
  <si>
    <t>Wojewódzki Szpital Zespolony w Kielcach</t>
  </si>
  <si>
    <t>Kielce</t>
  </si>
  <si>
    <t>25-736</t>
  </si>
  <si>
    <t xml:space="preserve">Grunwaldzka 45 </t>
  </si>
  <si>
    <t>POIS.12.01.00-00-027/10</t>
  </si>
  <si>
    <t>XII.1. Rozwój systemu ratownictwa medycznego - Budowa lądowiska dla śmigłowców sanitarnych w Szpitalu Wojewódzkim w Poznaniu.</t>
  </si>
  <si>
    <t>Szpital Wojewódzki</t>
  </si>
  <si>
    <t>Poznań</t>
  </si>
  <si>
    <t>60-479</t>
  </si>
  <si>
    <t>Juraszów 7 19</t>
  </si>
  <si>
    <t>POIS.12.01.00-00-028/10</t>
  </si>
  <si>
    <t>XII.1. Rozwój systemu ratownictwa medycznego - Poprawa skuteczności systemu ratownictwa na Mazurach poprzez budowę lądowiska przy SP ZOZ Giżycko</t>
  </si>
  <si>
    <t>Powiat Giżycki</t>
  </si>
  <si>
    <t>Giżycko</t>
  </si>
  <si>
    <t>11-500</t>
  </si>
  <si>
    <t xml:space="preserve">Al. 1 Maja 14 </t>
  </si>
  <si>
    <t>POIS.12.01.00-00-033/10</t>
  </si>
  <si>
    <t>XII.1. Rozwój systemu ratownictwa medycznego - Modernizacja lądowiska dla śmigłowców ratunkowych w 4 Wojskowym Szpitalu Klinicznym we Wrocławiu</t>
  </si>
  <si>
    <t>4 Wojskowy Szpital Kliniczny z Polikliniką Samodzielny Publiczny Zakład Opieki Zdrowotnej we Wrocławiu</t>
  </si>
  <si>
    <t>Wrocław</t>
  </si>
  <si>
    <t>50-981</t>
  </si>
  <si>
    <t xml:space="preserve">Rudolfa Weigla 5 </t>
  </si>
  <si>
    <t>POIS.12.01.00-00-034/10</t>
  </si>
  <si>
    <t>XII.1. Rozwój systemu ratownictwa medycznego - Budowa lądowiska dla śmigłowców przy Szpitalnym Oddziale Ratunkowym SP ZOZ w Nowym Tomyślu</t>
  </si>
  <si>
    <t>Powiat Nowotomyski</t>
  </si>
  <si>
    <t>Nowy Tomyśl</t>
  </si>
  <si>
    <t>64-300</t>
  </si>
  <si>
    <t xml:space="preserve">Poznańska 33 </t>
  </si>
  <si>
    <t>POIS.12.01.00-00-035/10</t>
  </si>
  <si>
    <t>XII.1. Rozwój systemu ratownictwa medycznego - Podniesienie dostępności do SOR Szpitala w Bełchatowie poprzez modernizację lądowiska dla śmigłowców</t>
  </si>
  <si>
    <t>Szpital Wojewódzki im. Jana Pawła II</t>
  </si>
  <si>
    <t>Bełchatów</t>
  </si>
  <si>
    <t>97-400</t>
  </si>
  <si>
    <t xml:space="preserve">Czapliniecka 123 </t>
  </si>
  <si>
    <t>POIS.12.01.00-00-036/10</t>
  </si>
  <si>
    <t>XII.1. Rozwój systemu ratownictwa medycznego - Podniesienie dostępności do SOR Szpitala Spec. w Gorlicach poprzez budowę lądowiska dla śmigłowców.</t>
  </si>
  <si>
    <t>Szpital Specjalistyczny im. Henryka Klimontowicza w Gorlicach</t>
  </si>
  <si>
    <t>Gorlice</t>
  </si>
  <si>
    <t>38-300</t>
  </si>
  <si>
    <t xml:space="preserve">Węgierska 21 </t>
  </si>
  <si>
    <t>POIS.12.01.00-00-037/10</t>
  </si>
  <si>
    <t>XII.1. Rozwój systemu ratownictwa medycznego - Budowa lądowiska dla śmigłowców na terenie SPZOZ w Krotoszynie</t>
  </si>
  <si>
    <t>Samodzielny Publiczny Zakład Opieki Zdrowotnej w Krotoszynie</t>
  </si>
  <si>
    <t>Krotoszyn</t>
  </si>
  <si>
    <t>63-700</t>
  </si>
  <si>
    <t xml:space="preserve">Młyńska 2 </t>
  </si>
  <si>
    <t>POIS.12.01.00-00-038/10</t>
  </si>
  <si>
    <t>XII.1. Rozwój systemu ratownictwa medycznego - Podniesienie dostępności do SOR Szpitala Pow. w Chrzanowie przez budowę lądowiska dla śmigłowców</t>
  </si>
  <si>
    <t>Szpital Powiatowy w Chrzanowie</t>
  </si>
  <si>
    <t>Chrzanów</t>
  </si>
  <si>
    <t>32-500</t>
  </si>
  <si>
    <t xml:space="preserve">Topolowa 16 </t>
  </si>
  <si>
    <t>POIS.12.01.00-00-039/10</t>
  </si>
  <si>
    <t>XII.1. Rozwój systemu ratownictwa medycznego - Budowa lądowiska dla helikopterów w celu poprawy dostępności do Szpitalnego Oddziału Ratunkowego i poprawy jakości ratownictwa medycznego w Powiecie Lęborskim</t>
  </si>
  <si>
    <t>Samodzielny Publiczny Specjalistyczny Zakład Opieki Zdrowotnej</t>
  </si>
  <si>
    <t>Lębork</t>
  </si>
  <si>
    <t>84-300</t>
  </si>
  <si>
    <t xml:space="preserve">Węgrzynowicza 13 </t>
  </si>
  <si>
    <t>POIS.12.01.00-00-041/10</t>
  </si>
  <si>
    <t>XII.1. Rozwój systemu ratownictwa medycznego - Budowa lądowiska dla helikopterów Lotniczego Pogotowia Ratunkowego usytuowanego na dachu budynku "A" Szpitala Powiatowego w Bochni przy ul. Krakowskiej 31</t>
  </si>
  <si>
    <t>Samodzielny Publiczny Zakład Opieki Zdrowotnej w Bochni "Szpital Powiatowy" im. bł. Marty Wieckiej</t>
  </si>
  <si>
    <t>Bochnia</t>
  </si>
  <si>
    <t>32-700</t>
  </si>
  <si>
    <t xml:space="preserve">Krakowska 31 </t>
  </si>
  <si>
    <t>POIS.12.01.00-00-042/10</t>
  </si>
  <si>
    <t>XII.1. Rozwój systemu ratownictwa medycznego - Kompleksowa modernizacja lądowiska dla helikopterów w PSZOZ w Inowrocławiu</t>
  </si>
  <si>
    <t>Szpital Wielospecjalistyczny im. dr. Ludwika Błażka w Inowrocławiu</t>
  </si>
  <si>
    <t>Inowrocław</t>
  </si>
  <si>
    <t>88-100</t>
  </si>
  <si>
    <t xml:space="preserve">Poznańska 97 </t>
  </si>
  <si>
    <t>POIS.12.01.00-00-044/10</t>
  </si>
  <si>
    <t>XII.1. Rozwój systemu ratownictwa medycznego - Modernizacja lądowiska dla helikopterów przy Wojewódzkim Szpitalu Zespolonym w Kaliszu</t>
  </si>
  <si>
    <t>Wojewódzki Szpital Zespolony im. Ludwika Perzyny w Kaliszu</t>
  </si>
  <si>
    <t>Kalisz</t>
  </si>
  <si>
    <t>62-800</t>
  </si>
  <si>
    <t xml:space="preserve">Poznańska 79 </t>
  </si>
  <si>
    <t>POIS.12.01.00-00-047/10</t>
  </si>
  <si>
    <t>XII.1. Rozwój systemu ratownictwa medycznego - Przebudowa lądowiska w SPZZOZ w Staszowie celem rozwoju ratownictwa medycznego w powiecie staszowskim</t>
  </si>
  <si>
    <t>Samodzielny Publiczny Zespół Zakładów Opieki Zdrowotnej w Staszowie</t>
  </si>
  <si>
    <t>Staszów</t>
  </si>
  <si>
    <t>28-200</t>
  </si>
  <si>
    <t xml:space="preserve">11 Listopada 78 </t>
  </si>
  <si>
    <t>POIS.12.01.00-00-050/10</t>
  </si>
  <si>
    <t>XII.1. Rozwój systemu ratownictwa medycznego - Lądowisko w Brodnicy szansą poprawy funkcjonowania systemu ratownictwa medycznego</t>
  </si>
  <si>
    <t>Brodnica</t>
  </si>
  <si>
    <t>87-300</t>
  </si>
  <si>
    <t xml:space="preserve">Wiejska 9 </t>
  </si>
  <si>
    <t>POIS.12.01.00-00-051/10</t>
  </si>
  <si>
    <t>XII.1. Rozwój systemu ratownictwa medycznego - Modernizacja i rozbudowa lądowiska dla śmigłowców na terenie Szpitala Specjalistycznego w Chojnicach</t>
  </si>
  <si>
    <t>Szpital Specjalistyczny im. J. K. Łukowicza w Chojnicach</t>
  </si>
  <si>
    <t>Chojnice</t>
  </si>
  <si>
    <t>89-600</t>
  </si>
  <si>
    <t xml:space="preserve">Leśna 10 </t>
  </si>
  <si>
    <t>POIS.12.01.00-00-053/10</t>
  </si>
  <si>
    <t>XII.1. Rozwój systemu ratownictwa medycznego - Modernizacja lądowiska dla helikopterów sanitarnych</t>
  </si>
  <si>
    <t>Samodzielny Publiczny Zakład Opieki Zdrowotnej Ministerstwa Spraw Wewnętrznych w Lublinie</t>
  </si>
  <si>
    <t>Lublin</t>
  </si>
  <si>
    <t>20-331</t>
  </si>
  <si>
    <t xml:space="preserve">Grenadierów 3 </t>
  </si>
  <si>
    <t>POIS.12.01.00-00-055/10</t>
  </si>
  <si>
    <t>XII.1. Rozwój systemu ratownictwa medycznego - Poprawa funkcjonowania systemu ratownictwa medycznego poprzez budowę lądowiska dla śmigłówców przy Szpitalnym Oddziale Ratunkowym Samodzielnego Publicznego Zakładu Opieki Zdrowotnej w Myślenicach</t>
  </si>
  <si>
    <t>Powiat Myślenicki</t>
  </si>
  <si>
    <t>Myślenice</t>
  </si>
  <si>
    <t>32-400</t>
  </si>
  <si>
    <t xml:space="preserve">Mikołaja Reja 13 </t>
  </si>
  <si>
    <t>POIS.12.01.00-00-059/10</t>
  </si>
  <si>
    <t>XII.1. Rozwój systemu ratownictwa medycznego - Przebudowa lądowiska wraz z niezbędną infrastrukturą służącą polepszeniu dostępności do Szpitalnego Oddziału Ratunkowego Wojskowego Instytutu Medycznego</t>
  </si>
  <si>
    <t>Wojskowy Instytut Medyczny</t>
  </si>
  <si>
    <t>04-141</t>
  </si>
  <si>
    <t xml:space="preserve">Szaserów 128 </t>
  </si>
  <si>
    <t>POIS.12.01.00-00-061/10</t>
  </si>
  <si>
    <t>XII.1. Rozwój systemu ratownictwa medycznego - Remont i doposażenie centrum urazowego Szpitala Uniwersyteckiego Nr 1 im. Dr A. Jurasza w Bydgoszczy</t>
  </si>
  <si>
    <t>Szpital Uniwersytecki Nr 1 im. dr A. Jurasza w Bydgoszczy</t>
  </si>
  <si>
    <t>Bydgoszcz</t>
  </si>
  <si>
    <t>85-094</t>
  </si>
  <si>
    <t xml:space="preserve">Marii Skłodowskiej-Curie 9 </t>
  </si>
  <si>
    <t>POIS.12.01.00-00-062/10</t>
  </si>
  <si>
    <t>XII.1. Rozwój systemu ratownictwa medycznego - Utworzenie Centrum Urazów Wielonarządowych w Uniwersyteckim Szpitalu Klinicznym w Białymstoku</t>
  </si>
  <si>
    <t>Uniwersytecki Szpital Kliniczny w Białymstoku</t>
  </si>
  <si>
    <t>Białystok</t>
  </si>
  <si>
    <t>15-276</t>
  </si>
  <si>
    <t xml:space="preserve">M.Skłodowskiej-Curie 24A </t>
  </si>
  <si>
    <t>POIS.12.01.00-00-063/10</t>
  </si>
  <si>
    <t>XII.1. Rozwój systemu ratownictwa medycznego - DOPOSAŻENIE W SPECJALISTYCZNĄ APARATURĘ MEDYCZNĄ CENTRUM URAZOWEGO W OBECNIE BUDOWANYM CENTRUM MEDYCYNY INWAZYJNEJ</t>
  </si>
  <si>
    <t>Uniwersyteckie Centrum Kliniczne</t>
  </si>
  <si>
    <t>Gdańsk</t>
  </si>
  <si>
    <t>80-952</t>
  </si>
  <si>
    <t xml:space="preserve">Dębinki 7 </t>
  </si>
  <si>
    <t>POIS.12.01.00-00-064/10</t>
  </si>
  <si>
    <t>XII.1. Rozwój systemu ratownictwa medycznego - Budowa i remont oraz doposażenie baz Lotniczego Pogotowia Ratunkowego - ETAP 1.</t>
  </si>
  <si>
    <t>POIS.12.01.00-00-065/10</t>
  </si>
  <si>
    <t>XII.1. Rozwój systemu ratownictwa medycznego - Stworzenie koniecznej infrastruktury technicznej i wyposażenia do utworzenia Centrum Urazowego w Akademickim Szpitalu Klinicznym im. Jana Mikulicza - Radeckiego we Wrocławiu</t>
  </si>
  <si>
    <t>Uniwersytecki Szpital Kliniczny im. Jana Mikulicza - Radeckiego we Wrocławiu</t>
  </si>
  <si>
    <t>50-556</t>
  </si>
  <si>
    <t xml:space="preserve">Borowska 213 </t>
  </si>
  <si>
    <t>POIS.12.01.00-00-066/10</t>
  </si>
  <si>
    <t>XII.1. Rozwój systemu ratownictwa medycznego - Zakup sprzętu medycznego na potrzeby organizacji Centrum Urazowego w Wojskowym Instytucie Medycznym</t>
  </si>
  <si>
    <t>POIS.12.01.00-00-067/10</t>
  </si>
  <si>
    <t>XII.1. Rozwój systemu ratownictwa medycznego - Wyposażenie i uruchomienie Centrum Urazowego w Szpitalu Uniwersyteckim w Krakowie – Etap II</t>
  </si>
  <si>
    <t>Samodzielny Publiczny Zakład Opieki Zdrowotnej Szpital Uniwersytecki w Krakowie</t>
  </si>
  <si>
    <t>Kraków</t>
  </si>
  <si>
    <t>31-501</t>
  </si>
  <si>
    <t xml:space="preserve">Kopernika 36 </t>
  </si>
  <si>
    <t>POIS.12.01.00-00-068/10</t>
  </si>
  <si>
    <t xml:space="preserve">XII.1. Rozwój systemu ratownictwa medycznego - Modernizacja i doposażenie SPSK Nr 4 w Lublinie w celu utworzenia Centrum Urazowego </t>
  </si>
  <si>
    <t>Samodzielny Publiczny Szpital Kliniczny nr 4 w Lublinie</t>
  </si>
  <si>
    <t>20-954</t>
  </si>
  <si>
    <t xml:space="preserve">ul. Jaczewskiego 8 </t>
  </si>
  <si>
    <t>POIS.12.01.00-00-069/10</t>
  </si>
  <si>
    <t>XII.1. Rozwój systemu ratownictwa medycznego - Centrum Urazowe przy ul. Szwajcarskiej 3 w Poznaniu - adaptacja pomieszczeń, zakup wyposażenia, budowa niezbędnej infrastruktury, w tym lądowiska dla śmigłowców</t>
  </si>
  <si>
    <t>Miasto Poznań</t>
  </si>
  <si>
    <t>61-841</t>
  </si>
  <si>
    <t xml:space="preserve">Plac Kolegiacki 17 </t>
  </si>
  <si>
    <t>POIS.12.01.00-00-070/10</t>
  </si>
  <si>
    <t>XII.1. Rozwój systemu ratownictwa medycznego - Utworzenie centrum urazowego na bazie wielospecjalistycznego Wojewódzkiego Szpitala Specjalistycznego nr 5 im. Św. Barbary w Sosnowcu</t>
  </si>
  <si>
    <t>Wojewódzki Szpital Specjalistyczny Nr 5 im."Św. Barbary"</t>
  </si>
  <si>
    <t>POIS.12.01.00-00-209/08</t>
  </si>
  <si>
    <t>XII.1. Rozwój systemu ratownictwa medycznego - Poprawa bezpieczeństwa ludności poprzez dostosowanie infrastruktury ratownictwa medycznego SMS im. G. Narutowicza w Krakowie do wymogów prawa</t>
  </si>
  <si>
    <t>Szpital Miejski Specjalistyczny im. G. Narutowicza w Krakowie</t>
  </si>
  <si>
    <t>31-202</t>
  </si>
  <si>
    <t xml:space="preserve">Prądnicka 35-37 </t>
  </si>
  <si>
    <t>POIS.12.01.00-00-211/08</t>
  </si>
  <si>
    <t>XII.1. Rozwój systemu ratownictwa medycznego - Zakup aparatury i sprzętu medycznego dla szpitalnego oddziału ratunkowego Szpitala Wojewódzkiego im. Jana Pawła II w Bełchatowie</t>
  </si>
  <si>
    <t>POIS.12.01.00-00-212/08</t>
  </si>
  <si>
    <t>XII.1. Rozwój systemu ratownictwa medycznego - Przebudowa pomieszczeń Brzeskiego Centrum Medycznego w Brzegu na Szpitalny Oddział Ratunkowy</t>
  </si>
  <si>
    <t>Powiat Brzeski</t>
  </si>
  <si>
    <t>Brzeg</t>
  </si>
  <si>
    <t>49-300</t>
  </si>
  <si>
    <t xml:space="preserve">Robotnicza 20 </t>
  </si>
  <si>
    <t>POIS.12.01.00-00-213/08</t>
  </si>
  <si>
    <t>XII.1. Rozwój systemu ratownictwa medycznego - Podniesienie dostępu do specjalistycznych świadczeń zdrowotnych poprzez wyposażenie Szpitalnego Oddziału Ratunkowego w Nysie</t>
  </si>
  <si>
    <t>NYSA</t>
  </si>
  <si>
    <t xml:space="preserve">ŚWIĘTEGO PIOTRA 1 </t>
  </si>
  <si>
    <t>POIS.12.01.00-00-216/08</t>
  </si>
  <si>
    <t>XII.1. Rozwój systemu ratownictwa medycznego - Dostosowanie Szpitalnego Oddziału Ratunkowego w SPZOZ w Brzesku do wymogów obowiązujących przepisów prawa, wraz z wyposażeniem w aparaturę medyczną.</t>
  </si>
  <si>
    <t>POIS.12.01.00-00-217/08</t>
  </si>
  <si>
    <t>XII.1. Rozwój systemu ratownictwa medycznego - Zapewnienie skutecznego systemu ratownictwa medycznego poprzez rozbudowę i zakup aparatury medycznej dla SOR-u Szpitala Wojewódzkiego w Opolu</t>
  </si>
  <si>
    <t>Szpital Wojewódzki w Opolu</t>
  </si>
  <si>
    <t>Opole</t>
  </si>
  <si>
    <t>45-372</t>
  </si>
  <si>
    <t xml:space="preserve">Augustyna Kośnego 53 </t>
  </si>
  <si>
    <t>POIS.12.01.00-00-218/08</t>
  </si>
  <si>
    <t>XII.1. Rozwój systemu ratownictwa medycznego - Modernizacja Szpitalnego Oddziału Ratunkowego w Szpitalu im. L. Rydygiera w Krakowie wraz z budową lądowiska i zakupem aparatury i sprzętu.</t>
  </si>
  <si>
    <t>Szpital Specjalistyczny im. Ludwika Rydygiera w Krakowie Spółka z ograniczoną odpowiedzialnością</t>
  </si>
  <si>
    <t>31-826</t>
  </si>
  <si>
    <t xml:space="preserve">os. Złotej Jesieni 1 </t>
  </si>
  <si>
    <t>POIS.12.01.00-00-221/08</t>
  </si>
  <si>
    <t>XII.1. Rozwój systemu ratownictwa medycznego - Modernizacja Szpitalnego Oddziału Ratunkowego wraz z zakupem sprzętu dla Szpitala Wojewódzkiego we Włocławku</t>
  </si>
  <si>
    <t>Wojewódzki Szpital Specjalistyczny im. Błogosławionego Księdza Jerzego Popiełuszki we Włocławku</t>
  </si>
  <si>
    <t>Włocławek</t>
  </si>
  <si>
    <t>87-800</t>
  </si>
  <si>
    <t xml:space="preserve">Wieniecka 49 </t>
  </si>
  <si>
    <t>POIS.12.01.00-00-223/08</t>
  </si>
  <si>
    <t>XII.1. Rozwój systemu ratownictwa medycznego - Zakup wyrobów medycznych oraz wymiana dźwigów szpitalnych w celu poprawy jakości funkcjonowania Szpitalnego Oddziału Ratunkowego WSS nr 3 w Rybniku</t>
  </si>
  <si>
    <t>Samodzielny Publiczny Zakład Opieki Zdrowotnej Wojewódzki Szpital Specjalistyczny Nr 3 w Rybniku</t>
  </si>
  <si>
    <t>Rybnik</t>
  </si>
  <si>
    <t>44-200</t>
  </si>
  <si>
    <t xml:space="preserve">Energetyków 46 </t>
  </si>
  <si>
    <t>POIS.12.01.00-00-225/08</t>
  </si>
  <si>
    <t>XII.1. Rozwój systemu ratownictwa medycznego - Rozbudowa i remont Szpitalnego Oddziału Ratunkowego Szpitala im. Św. Jadwigi Śląskiej oraz zakup sprzętu medycznego dla potrzeb oddziału</t>
  </si>
  <si>
    <t>Szpital im. św. Jadwigi Śląskiej w Trzebnicy</t>
  </si>
  <si>
    <t>Trzebnica</t>
  </si>
  <si>
    <t>55-100</t>
  </si>
  <si>
    <t xml:space="preserve">Prusicka 53/55 </t>
  </si>
  <si>
    <t>POIS.12.01.00-00-227/08</t>
  </si>
  <si>
    <t>XII.1. Rozwój systemu ratownictwa medycznego - Modernizacja i doposażenie Szpitalnego Oddziału Ratunkowego w Wojewódzkim Szpitalu Podkarpackim im. Jana Pawła II w Krośnie</t>
  </si>
  <si>
    <t>Wojewódzki Szpital Podkarpacki im. Jana Pawła II w Krośnie</t>
  </si>
  <si>
    <t>Krosno</t>
  </si>
  <si>
    <t>38-400</t>
  </si>
  <si>
    <t xml:space="preserve">Korczyńska 57 </t>
  </si>
  <si>
    <t>POIS.12.01.00-00-228/08</t>
  </si>
  <si>
    <t>XII.1. Rozwój systemu ratownictwa medycznego - Kompleksowe dostosowanie SOR w Wojewódzkim Szpitalu Specjalistycznym we Wrocławiu do przepisów prawa o ratownictwie medycznym - III etap.</t>
  </si>
  <si>
    <t>Wojewódzki Szpital Specjalistyczny we Wrocławiu</t>
  </si>
  <si>
    <t>51-124</t>
  </si>
  <si>
    <t xml:space="preserve">Kamieńskiego 73 A </t>
  </si>
  <si>
    <t>POIS.12.01.00-00-231/08</t>
  </si>
  <si>
    <t>XII.1. Rozwój systemu ratownictwa medycznego - Poprawa jakości ratownictwa medycznego w Powiecie Lęborskim poprzez rozbudowę oraz doposażenie w sprzęt medyczny Szpitalnego Oddziału Ratunkowego w Lęborku</t>
  </si>
  <si>
    <t>POIS.12.01.00-00-232/08</t>
  </si>
  <si>
    <t>XII.1. Rozwój systemu ratownictwa medycznego - Rozbudowa i doposażenie Szpitalnego Oddziału Ratunkowego - II etap modernizacji Szpitala Powiatowego w Krotoszynie</t>
  </si>
  <si>
    <t>POIS.12.01.00-00-235/08</t>
  </si>
  <si>
    <t>XII.1. Rozwój systemu ratownictwa medycznego - Budowa lądowiska dla helikopterów oraz doposażenie Szpitalnego Oddziału Ratunkowego SP ZOZ w Środzie Wielkopolskiej w aparaturę medyczną</t>
  </si>
  <si>
    <t>Powiat Średzki</t>
  </si>
  <si>
    <t>Środa Wielkopolska</t>
  </si>
  <si>
    <t>63-000</t>
  </si>
  <si>
    <t xml:space="preserve">Daszyńskiego 5 </t>
  </si>
  <si>
    <t>POIS.12.01.00-00-236/08</t>
  </si>
  <si>
    <t>XII.1. Rozwój systemu ratownictwa medycznego - Zakup sprzętu medycznego na potrzeby Szpitalnego Oddziału Ratunkowego w Złotowie</t>
  </si>
  <si>
    <t>Szpital Powiatowy im. Alfreda Sokołowskiego w Złotowie</t>
  </si>
  <si>
    <t>Złotów</t>
  </si>
  <si>
    <t>77-400</t>
  </si>
  <si>
    <t xml:space="preserve">Szpitalna 28 </t>
  </si>
  <si>
    <t>POIS.12.01.00-00-237/08</t>
  </si>
  <si>
    <t>XII.1. Rozwój systemu ratownictwa medycznego - Budowa całodobowego lądowiska dla helikopterów, zlokalizowanego na terenach przyszpitalnych, umożliwiającego przyjmowanie pacjentów do SOR w Szczecinie</t>
  </si>
  <si>
    <t>Samodzielny Publiczny Szpital Kliniczny Nr 1 im. prof. Tadeusza Sokołowskiego Pomorskiego Uniwersytetu Medycznego w Szczecinie</t>
  </si>
  <si>
    <t>71-252</t>
  </si>
  <si>
    <t xml:space="preserve">Unii Lubelskiej 1 </t>
  </si>
  <si>
    <t>POIS.12.01.00-00-238/08</t>
  </si>
  <si>
    <t>XII.1. Rozwój systemu ratownictwa medycznego - Dostosowanie Szpitalnego Oddziału Ratunkowego Wojewódzkiego Szpitala Zespolonego w Koninie do wymagań prawnych poprzez doposażenie w wyroby medyczne</t>
  </si>
  <si>
    <t>Wojewódzki Szpital Zespolony w Koninie</t>
  </si>
  <si>
    <t>Konin</t>
  </si>
  <si>
    <t>62-504</t>
  </si>
  <si>
    <t xml:space="preserve">Szpitalna 45 </t>
  </si>
  <si>
    <t>POIS.12.01.00-00-239/08</t>
  </si>
  <si>
    <t>XII.1. Rozwój systemu ratownictwa medycznego - Utworzenie Szpitalnego Oddziału Ratunkowego przy Chorzowskim Centrum Pediatrii i Onkologii</t>
  </si>
  <si>
    <t>SPZOZ Chorzowskie Centrum Pediatrii i Onkologii im. dr E.Hankego</t>
  </si>
  <si>
    <t>Chorzów</t>
  </si>
  <si>
    <t>41-500</t>
  </si>
  <si>
    <t xml:space="preserve">Truchana 7 </t>
  </si>
  <si>
    <t>POIS.12.01.00-00-242/08</t>
  </si>
  <si>
    <t>XII.1. Rozwój systemu ratownictwa medycznego - Podniesienie dostępu do specjalistycznych świadczeń zdrowotnych poprzez budowę lądowiska i modernizację Szpitalnego Oddziału Ratunkowego w Wałbrzychu</t>
  </si>
  <si>
    <t>Specjalistyczny Szpital im. dra A. Sokołowskiego</t>
  </si>
  <si>
    <t>Wałbrzych</t>
  </si>
  <si>
    <t>58-309</t>
  </si>
  <si>
    <t xml:space="preserve">Sokołowskiego 4 </t>
  </si>
  <si>
    <t>POIS.12.01.00-00-244/08</t>
  </si>
  <si>
    <t>XII.1. Rozwój systemu ratownictwa medycznego - Poprawa jakości leczenia w stanach zagrożenia życia poprzez dostosowanie SOR w SP ZOZ w Bielsku Podlaskim do obowiązujących wymogów prawnych</t>
  </si>
  <si>
    <t>Samodzielny Publiczny Zakład Opieki Zdrowotnej w Bielsku Podlaskim</t>
  </si>
  <si>
    <t>Bielsk Podlaski</t>
  </si>
  <si>
    <t>17-100</t>
  </si>
  <si>
    <t xml:space="preserve">Kleszczelowska 1 </t>
  </si>
  <si>
    <t>POIS.12.01.00-00-246/08</t>
  </si>
  <si>
    <t>XII.1. Rozwój systemu ratownictwa medycznego - Przebudowa oraz doposażenie Szpitalnego Oddziału Ratunkowego w WSzS w Białej Podlaskiej w celu dostosowania do wymogów Rozporządzenia Ministra Zdrowia</t>
  </si>
  <si>
    <t>Wojewódzki Szpital Specjalistyczny w Białej Podlaskiej</t>
  </si>
  <si>
    <t>Biała Podlaska</t>
  </si>
  <si>
    <t>21-500</t>
  </si>
  <si>
    <t xml:space="preserve">Terebelska 57-65 </t>
  </si>
  <si>
    <t>POIS.12.01.00-00-247/08</t>
  </si>
  <si>
    <t>XII.1. Rozwój systemu ratownictwa medycznego - Rozbudowa budynku szpitala Zespołu Opieki Zdrowotnej w Głogowie o Szpitalny Oddział Ratunkowy wraz z budową heliportu</t>
  </si>
  <si>
    <t>"Głogowski Szpital Powiatowy" spółka z ograniczoną odpowiedzialnością</t>
  </si>
  <si>
    <t>Głogów</t>
  </si>
  <si>
    <t>67-200</t>
  </si>
  <si>
    <t xml:space="preserve">Kościuszki 15 </t>
  </si>
  <si>
    <t>POIS.12.01.00-00-248/08</t>
  </si>
  <si>
    <t>XII.1. Rozwój systemu ratownictwa medycznego - Uruchomienie szpitalnego oddziału ratunkowego wraz z budową heliportu w Wojewódzkim Szpitalu Specjalistycznym w Legnicy</t>
  </si>
  <si>
    <t>Wojewódzki Szpital Specjalistyczny w Legnicy</t>
  </si>
  <si>
    <t>Legnica</t>
  </si>
  <si>
    <t>59-220</t>
  </si>
  <si>
    <t xml:space="preserve">Iwaszkiewicza 5 </t>
  </si>
  <si>
    <t>POIS.12.01.00-00-249/08</t>
  </si>
  <si>
    <t>XII.1. Rozwój systemu ratownictwa medycznego - Rozwój systemu ratownictwa medycznego regionu poprzez budowę lądowiska dla śmigłowców sanitarnych na terenie Wojewódzkiego Centrum Medycznego w Opolu</t>
  </si>
  <si>
    <t>Publiczny Samodzielny Zakład Opieki Zdrowotnej Wojewódzkie Centrum Medyczne</t>
  </si>
  <si>
    <t>45-418</t>
  </si>
  <si>
    <t xml:space="preserve">Al. W. Witosa 26 </t>
  </si>
  <si>
    <t>POIS.12.01.00-00-251/08</t>
  </si>
  <si>
    <t>XII.1. Rozwój systemu ratownictwa medycznego - Dostosowanie Szpitalnego Oddziału Ratunkowego SP ZZOZ w Janowie Lubelskim do wymagań prawnych poprzez doposażenie w sprzęt medyczny - etap I</t>
  </si>
  <si>
    <t>Samodzielny Publiczny Zespół Zakładów Opieki Zdrowotnej w Janowie Lubelskim</t>
  </si>
  <si>
    <t>Janów Lubelski</t>
  </si>
  <si>
    <t>23-300</t>
  </si>
  <si>
    <t xml:space="preserve">Jana Zamoyskiego 149 </t>
  </si>
  <si>
    <t>POIS.12.01.00-00-252/08</t>
  </si>
  <si>
    <t>XII.1. Rozwój systemu ratownictwa medycznego - Wyposażenie nowego Oddziału Ratunkowego Szpitala Powiatowego we Wrześni w nowoczesną aparaturę medyczną</t>
  </si>
  <si>
    <t>"Szpital Powiatowy we Wrześni" Spółka z ograniczoną odpowiedzialnością</t>
  </si>
  <si>
    <t>Września</t>
  </si>
  <si>
    <t>62-300</t>
  </si>
  <si>
    <t xml:space="preserve">Słowackiego 2 </t>
  </si>
  <si>
    <t>POIS.12.01.00-00-254/08</t>
  </si>
  <si>
    <t>XII.1. Rozwój systemu ratownictwa medycznego - Zwiększenie bezpieczeństwa zdrowotnego w Regionie Bieszczadzkim przez rozbudowę SOR w Sanoku, zakup sprzętu medycznego i budowę lądowiska dla helikopterów</t>
  </si>
  <si>
    <t>Samodzielny Publiczny Zespół Opieki Zdrowotnej w Sanoku</t>
  </si>
  <si>
    <t>Sanok</t>
  </si>
  <si>
    <t>38-500</t>
  </si>
  <si>
    <t xml:space="preserve">800-lecia 26 </t>
  </si>
  <si>
    <t>POIS.12.01.00-00-255/08</t>
  </si>
  <si>
    <t>XII.1. Rozwój systemu ratownictwa medycznego - Doposażenie Szpitalnego Oddziału Ratunkowego w Nowej Soli w specjalistyczny sprzęt medyczny oraz modernizacja Szpitalnego Oddziału Ratunkowego i lądowiska dla helikopterów realizowane przez Wielospecjalistyczny Szpital Samodzielny Publiczny Zakład Opieki Zdrowotnej w Nowej Soli</t>
  </si>
  <si>
    <t>Wielospecjalistyczny Szpital Samodzielny Publiczny Zakład Opieki Zdrowotnej w Nowej Soli</t>
  </si>
  <si>
    <t>Nowa Sól</t>
  </si>
  <si>
    <t>67-100</t>
  </si>
  <si>
    <t xml:space="preserve">Chałubińskiego 7 </t>
  </si>
  <si>
    <t>POIS.12.01.00-00-256/08</t>
  </si>
  <si>
    <t>XII.1. Rozwój systemu ratownictwa medycznego - Zwiększenie bezpieczeństwa zdrowotnego społeczeństwa poprzez przebudowę i doposażenie istniejącego Szpitalnego Oddziału Ratunkowego SPZZOZ w Gryficach</t>
  </si>
  <si>
    <t>POIS.12.01.00-00-257/08</t>
  </si>
  <si>
    <t>XII.1. Rozwój systemu ratownictwa medycznego - Poprawa bezpieczeństwa ludności poprzez utworzenie Szpitalnego Oddziału Ratunkowego w Szpitalu Powiatowym w Zawierciu</t>
  </si>
  <si>
    <t>Powiat Zawierciański</t>
  </si>
  <si>
    <t>Zawiercie</t>
  </si>
  <si>
    <t>42-400</t>
  </si>
  <si>
    <t xml:space="preserve">Sienkiewicza 34 </t>
  </si>
  <si>
    <t>POIS.12.01.00-00-261/08</t>
  </si>
  <si>
    <t>XII.1. Rozwój systemu ratownictwa medycznego - Zakup wyrobów medycznych do diagnostyki i terapii mieszkańców powiatu mrągowskiego do Szpitalnego Oddziału Ratunkowego Szpitala Powiatowego w Mrągowie</t>
  </si>
  <si>
    <t>Szpital Mrągowski im. Michała Kajki spółka z ograniczoną odpowiedzialnością</t>
  </si>
  <si>
    <t>Mrągowo</t>
  </si>
  <si>
    <t>11-700</t>
  </si>
  <si>
    <t xml:space="preserve">Wolności 12 </t>
  </si>
  <si>
    <t>POIS.12.01.00-00-262/08</t>
  </si>
  <si>
    <t>XII.1. Rozwój systemu ratownictwa medycznego - Rozbudowa i modernizacja Szpitala Śląskiego w Cieszynie - etap II - wyposażenie Szpitalnego Oddziału Ratunkowego</t>
  </si>
  <si>
    <t>Powiat Cieszyński</t>
  </si>
  <si>
    <t>Cieszyn</t>
  </si>
  <si>
    <t>43-400</t>
  </si>
  <si>
    <t xml:space="preserve">Bobrecka 29 </t>
  </si>
  <si>
    <t>POIS.12.01.00-00-263/08</t>
  </si>
  <si>
    <t>XII.1. Rozwój systemu ratownictwa medycznego - Rozbudowa pracowni diagnostyki obrazowej i wyposażenie szpitalnego oddziału ratunkowego na potrzeby mieszkańców i turystów Bieszczad</t>
  </si>
  <si>
    <t>Samodzielny Publiczny Zespół Opieki Zdrowotnej w Lesku</t>
  </si>
  <si>
    <t>Lesko</t>
  </si>
  <si>
    <t>38-600</t>
  </si>
  <si>
    <t xml:space="preserve">Kazimierza Wielkiego 4 </t>
  </si>
  <si>
    <t>POIS.12.01.00-00-266/08</t>
  </si>
  <si>
    <t>XII.1. Rozwój systemu ratownictwa medycznego - Remont drogi dojazdowej i doposażenie Szpitalnego Oddziału Ratunkowego zgodnie z Rozp. Min. Zdrowia z 15.03.07r. w Szpitalu Powiatowym w Chrzanowie</t>
  </si>
  <si>
    <t>POIS.12.01.00-00-268/08</t>
  </si>
  <si>
    <t>XII.1. Rozwój systemu ratownictwa medycznego - Przebudowa i doposażenie Szpitalnego Oddziału Ratunkowego wraz z modernizacją lądowiska dla helikopterów ZZOZ w Oświęcimiu</t>
  </si>
  <si>
    <t>Zespół Zakładów Opieki Zdrowotnej w Oświęcimiu</t>
  </si>
  <si>
    <t>Oświęcim</t>
  </si>
  <si>
    <t>32-600</t>
  </si>
  <si>
    <t xml:space="preserve">Wysokie Brzegi 4 </t>
  </si>
  <si>
    <t>POIS.12.01.00-00-269/08</t>
  </si>
  <si>
    <t>XII.1. Rozwój systemu ratownictwa medycznego - Rozbudowa, przebudowa i doposażenie NZOZ "Szpital w Puszczykowie im. prof. S.T. Dąbrowskiego" Sp. z o.o. celem utworzenia SOR</t>
  </si>
  <si>
    <t>Niepubliczny Zakład Opieki Zdrowotnej "Szpital w Puszczykowie im. Prof. Stefana Tytusa Dąbrowskiego" Spółka z ograniczoną odpowiedzialnością</t>
  </si>
  <si>
    <t>POIS.12.01.00-00-270/08</t>
  </si>
  <si>
    <t>XII.1. Rozwój systemu ratownictwa medycznego - Zwiększenie dostępności i jakości specjalistycznych świadczeń zdrowotnych w szpitalnym oddziale ratunkowym Zespołu Opieki Zdrowotnej z siedzibą w Strzelcach Opolskich poprzez rozbudowę obiektu i zakup nowej specjalistycznej aparatury.</t>
  </si>
  <si>
    <t>Szpital Powiatowy im. Prałata J. Głowatzkiego w Strzelcach Opolskich</t>
  </si>
  <si>
    <t>Strzelce Opolskie</t>
  </si>
  <si>
    <t>47-100</t>
  </si>
  <si>
    <t>Opolska 36 A</t>
  </si>
  <si>
    <t>POIS.12.01.00-00-271/08</t>
  </si>
  <si>
    <t>XII.1. Rozwój systemu ratownictwa medycznego - Przebudowa budynku Przychodni na Szpitalny Oddział Ratunkowy Zespołu Opieki Zdrowotnej w Bolesławcu</t>
  </si>
  <si>
    <t>Zespół Opieki Zdrowotnej w Bolesławcu</t>
  </si>
  <si>
    <t>Bolesławiec</t>
  </si>
  <si>
    <t>59-700</t>
  </si>
  <si>
    <t xml:space="preserve">Jeleniogórska 4 </t>
  </si>
  <si>
    <t>POIS.12.01.00-00-272/08</t>
  </si>
  <si>
    <t>XII.1. Rozwój systemu ratownictwa medycznego - Modernizacja pomieszczeń Szpitalnego Oddziału Ratunkowego i Lądowiska wraz z zakupem nowych urządzeń dla Szpitala im. S. Żeromskiego w Krakowie</t>
  </si>
  <si>
    <t>Szpital Specjalistyczny im. Stefana Żeromskiego Samodzielny Publiczny Zakład Opieki Zdrowotnej w Krakowie</t>
  </si>
  <si>
    <t>31-913</t>
  </si>
  <si>
    <t xml:space="preserve">Os. Na Skarpie 66 </t>
  </si>
  <si>
    <t>POIS.12.01.00-00-274/08</t>
  </si>
  <si>
    <t>XII.1. Rozwój systemu ratownictwa medycznego - Przebudowa, rozbudowa SPZOZ w Kępnie Etap I rozbudowa i doposażenie Szpitalnego Oddziału Ratunkowego celem poprawy bezpieczeństwa zdrowotnego na obszarze interwencji SOR</t>
  </si>
  <si>
    <t>Powiat Kępiński</t>
  </si>
  <si>
    <t>Kępno</t>
  </si>
  <si>
    <t>63-600</t>
  </si>
  <si>
    <t xml:space="preserve">Kościuszki 5 </t>
  </si>
  <si>
    <t>POIS.12.01.00-00-276/08</t>
  </si>
  <si>
    <t>XII.1. Rozwój systemu ratownictwa medycznego - Poprawa jakości systemu ratownictwa medycznego poprzez doposażenie Szpitalnego Oddziału Ratunkowego w Wojewódzkim Szpitalu Zespolonym w Elblągu.</t>
  </si>
  <si>
    <t>Wojewódzki Szpital Zespolony w Elblągu</t>
  </si>
  <si>
    <t>Elbląg</t>
  </si>
  <si>
    <t>82-300</t>
  </si>
  <si>
    <t xml:space="preserve">Królewiecka 146 </t>
  </si>
  <si>
    <t>POIS.12.01.00-00-278/08</t>
  </si>
  <si>
    <t>XII.1. Rozwój systemu ratownictwa medycznego - Poprawa skuteczności działań ratownictwa medycznego poprzez doposażenie SOR i budowę lądowiska w SPZOZ w Radzyniu Podlaskim</t>
  </si>
  <si>
    <t>Samodzielny Publiczny Zakład Opieki Zdrowotnej w Radzyniu Podlaskim</t>
  </si>
  <si>
    <t>Radzyń Podlaski</t>
  </si>
  <si>
    <t>21-300</t>
  </si>
  <si>
    <t xml:space="preserve">Wisznicka 111 </t>
  </si>
  <si>
    <t>POIS.12.01.00-00-279/08</t>
  </si>
  <si>
    <t>XII.1. Rozwój systemu ratownictwa medycznego - Dostosowanie Szpitalnego Oddziału Ratunkowego do wymaganych standardów poprzez zakup nowoczesnego sprzętu medycznego</t>
  </si>
  <si>
    <t>Szpital Uniwersytecki Nr 2 im. dr Jana Biziela w Bydgoszczy</t>
  </si>
  <si>
    <t>85-168</t>
  </si>
  <si>
    <t xml:space="preserve">Ujejskiego 75 </t>
  </si>
  <si>
    <t>POIS.12.01.00-00-280/08</t>
  </si>
  <si>
    <t>XII.1. Rozwój systemu ratownictwa medycznego - Zwiększenie efektywności działania systemu ratownictwa medycznego w SP ZOZ w Kraśniku poprzez modernizację SOR i zakup wyposażenia medycznego</t>
  </si>
  <si>
    <t>Samodzielny Publiczny Zakład Opieki Zdrowotnej</t>
  </si>
  <si>
    <t>Kraśnik</t>
  </si>
  <si>
    <t>23-200</t>
  </si>
  <si>
    <t xml:space="preserve">Chopina 13 </t>
  </si>
  <si>
    <t>POIS.12.01.00-00-281/08</t>
  </si>
  <si>
    <t>XII.1. Rozwój systemu ratownictwa medycznego - Doposażenie Szpitalnego Oddziału Ratunkowego Szpitala im. T. Marciniaka we Wrocławiu.</t>
  </si>
  <si>
    <t>Dolnośląski Szpital Specjalistyczny im. T. Marciniaka - Centrum Medycyny Ratunkowej</t>
  </si>
  <si>
    <t>50-420</t>
  </si>
  <si>
    <t xml:space="preserve">Traugutta 116 </t>
  </si>
  <si>
    <t>POIS.12.01.00-00-283/08</t>
  </si>
  <si>
    <t>XII.1. Rozwój systemu ratownictwa medycznego - Poprawa efektywności systemu ratownictwa na Pomorzu poprzez dostosowanie SOR i lądowiska w Szpitalu św. Wojciecha w Gdańsku do wymagań prawa</t>
  </si>
  <si>
    <t>COPERNICUS Podmiot Leczniczy Spółka z ograniczoną odpowiedzialnością</t>
  </si>
  <si>
    <t>80-803</t>
  </si>
  <si>
    <t xml:space="preserve">Nowe Ogrody 1-6 </t>
  </si>
  <si>
    <t>POIS.12.01.00-00-284/08</t>
  </si>
  <si>
    <t>XII.1. Rozwój systemu ratownictwa medycznego - Zakup aparatury medycznej dla Szpitalnego Oddziału Ratunkowego Szpitala Wojewódzkiego w Gorzowie Wlkp.</t>
  </si>
  <si>
    <t>POIS.12.01.00-00-285/08</t>
  </si>
  <si>
    <t>XII.1. Rozwój systemu ratownictwa medycznego - Rozbudowa i przebudowa Szpitalnego Oddziału Ratunkowego i Diagnostyki Obrazowej SPZOZ w Oławie</t>
  </si>
  <si>
    <t>Zespół Opieki Zdrowotnej w Oławie</t>
  </si>
  <si>
    <t>Oława</t>
  </si>
  <si>
    <t>55-200</t>
  </si>
  <si>
    <t xml:space="preserve">K.K.Baczyńskiego 1 </t>
  </si>
  <si>
    <t>POIS.12.01.00-00-287/08</t>
  </si>
  <si>
    <t>XII.1. Rozwój systemu ratownictwa medycznego - Podniesienie jakości działania systemu ratownictwa medycznego w Regionalnym Szpitalu Specjalistycznym w Grudziądzu poprzez zakup urządzeń medycznych</t>
  </si>
  <si>
    <t>Regionalny Szpital Specjalistyczny im. Dr.Władysława Biegańskiego</t>
  </si>
  <si>
    <t>Grudziądz</t>
  </si>
  <si>
    <t>86-300</t>
  </si>
  <si>
    <t xml:space="preserve">Sikorskiego 32 </t>
  </si>
  <si>
    <t>POIS.12.01.00-00-289/08</t>
  </si>
  <si>
    <t>XII.1. Rozwój systemu ratownictwa medycznego - Remont i przebudowa SOR i lądowiska oraz zakup wyposażenia medycznego SOR dla ZZOZ w Ostrowie Wlkp.</t>
  </si>
  <si>
    <t>Zespół Zakładów Opieki Zdrowotnej w Ostrowie Wielkopolskim</t>
  </si>
  <si>
    <t>Ostrów Wielkopolski</t>
  </si>
  <si>
    <t>63-400</t>
  </si>
  <si>
    <t xml:space="preserve">Limanowskiego 20/22 </t>
  </si>
  <si>
    <t>POIS.12.01.00-00-290/08</t>
  </si>
  <si>
    <t>XII.1. Rozwój systemu ratownictwa medycznego - Poprawa jakości świadczonych usług i bezpieczeństwa pacjentów poprzez zakup wyrobów medycznych do Szpitalnego Oddziału Ratunkowego w NZOZ Nowy Szpital w Świebodzinie</t>
  </si>
  <si>
    <t>Nowy Szpital w Świebodzinie Spółka z ograniczoną odpowiedzialnością</t>
  </si>
  <si>
    <t>Świebodzin</t>
  </si>
  <si>
    <t>66-200</t>
  </si>
  <si>
    <t xml:space="preserve">Młyńska 6 </t>
  </si>
  <si>
    <t>POIS.12.01.00-00-292/08</t>
  </si>
  <si>
    <t>XII.1. Rozwój systemu ratownictwa medycznego - Adaptacja i doposażenie pomieszczeń parteru budynku głównego dla SPZOZ w Krasnymstawie na potrzeby SOR etap II</t>
  </si>
  <si>
    <t>Samodzielny Publiczny Zespół Opieki Zdrowotnej w Krasnymstawie</t>
  </si>
  <si>
    <t>Krasnystaw</t>
  </si>
  <si>
    <t>22-300</t>
  </si>
  <si>
    <t xml:space="preserve">Sobieskiego 4B </t>
  </si>
  <si>
    <t>POIS.12.01.00-00-295/08</t>
  </si>
  <si>
    <t>XII.1. Rozwój systemu ratownictwa medycznego - Poprawa skuteczności działań ratownictwa medycznego poprzez modernizację i doposażenie SOR oraz remont całodobowego lądowiska w SP ZZOZ w Przasnyszu</t>
  </si>
  <si>
    <t>Samodzielny Publiczny Zespół Zakładów Opieki Zdrowotnej w Przasnyszu</t>
  </si>
  <si>
    <t>Przasnysz</t>
  </si>
  <si>
    <t>06-300</t>
  </si>
  <si>
    <t xml:space="preserve">Sadowa 9 </t>
  </si>
  <si>
    <t>POIS.12.01.00-00-296/08</t>
  </si>
  <si>
    <t>XII.1. Rozwój systemu ratownictwa medycznego - Budowa lądowiska dla helikopterów w Regionalnym Szpitalu Specjalistycznym w Grudziądzu.</t>
  </si>
  <si>
    <t>Regionalny Szpital Specjalistyczny im. dr Władysława Biegańskiego</t>
  </si>
  <si>
    <t>POIS.12.01.00-00-297/08</t>
  </si>
  <si>
    <t>XII.1. Rozwój systemu ratownictwa medycznego - Poprawa działania systemu ratownictwa medycznego w powiecie bocheńskim - zakup wyrobów medycznych do diagnostyki i terapii dla SOR w SPZOZ w Bochni</t>
  </si>
  <si>
    <t>Samodzielny Publiczny Zakład Opieki Zdrowotnej w Bochni "Szpital Powiatowy"</t>
  </si>
  <si>
    <t>POIS.12.01.00-00-300/08</t>
  </si>
  <si>
    <t>XII.1. Rozwój systemu ratownictwa medycznego - Przebudowa z rozbudową Szpitalnego Oddziału Ratunkowego wraz z zakupem wyrobów medycznych.</t>
  </si>
  <si>
    <t>Szpital Wojewódzki im. Mikołaja Kopernika w Koszalinie</t>
  </si>
  <si>
    <t>Koszalin</t>
  </si>
  <si>
    <t>75-581</t>
  </si>
  <si>
    <t xml:space="preserve">T. Chałubińskiego 7 </t>
  </si>
  <si>
    <t>POIS.12.01.00-00-301/08</t>
  </si>
  <si>
    <t>XII.1. Rozwój systemu ratownictwa medycznego - Wyposażenie Szpitalnego Oddziału Ratunkowego w Wojewódzkim Szpitalu Specjalistycznym w Słupsku</t>
  </si>
  <si>
    <t>Samorząd Województwa Pomorskiego</t>
  </si>
  <si>
    <t>80-810</t>
  </si>
  <si>
    <t>Okopowa 21 27</t>
  </si>
  <si>
    <t>POIS.12.01.00-00-302/08</t>
  </si>
  <si>
    <t xml:space="preserve">XII.1. Rozwój systemu ratownictwa medycznego - Wzrost jakości usług medycznych przez doposażenie SOR Szpitala Specjalistycznego w Pile w wyroby medyczne i system łączności oraz przebudowę lądowiska. </t>
  </si>
  <si>
    <t>Szpital Specjalistyczny w Pile im. Stanisława Staszica</t>
  </si>
  <si>
    <t>Piła</t>
  </si>
  <si>
    <t>64-920</t>
  </si>
  <si>
    <t xml:space="preserve">Rydygiera 1 </t>
  </si>
  <si>
    <t>POIS.12.01.00-00-303/08</t>
  </si>
  <si>
    <t>XII.1. Rozwój systemu ratownictwa medycznego - Zakup wyrobów medycznych i dostosowanie pomieszczeń Szpitalnego Oddziału Ratunkowego Wojewódzkiego Szpitala Specjalistycznego w Lublinie.</t>
  </si>
  <si>
    <t>Wojewódzki Szpital Specjalistyczny im. Stefana Kardynała Wyszyńskiego Samodzielny Publiczny Zakład Opieki Zdrowotnej</t>
  </si>
  <si>
    <t>20-718</t>
  </si>
  <si>
    <t xml:space="preserve">Al. Kraśnicka 100 </t>
  </si>
  <si>
    <t>POIS.12.01.00-00-304/08</t>
  </si>
  <si>
    <t>XII.1. Rozwój systemu ratownictwa medycznego - Poprawa infrastruktury oraz doposażenie w sprzęt medyczny SOR w Starogardzie Gdańskim w celu zwiększenia efektywności ratownictwa medycznego.</t>
  </si>
  <si>
    <t>Powiat Starogardzki</t>
  </si>
  <si>
    <t>Starogard Gdański</t>
  </si>
  <si>
    <t>83-200</t>
  </si>
  <si>
    <t xml:space="preserve">Kościuszki 17 </t>
  </si>
  <si>
    <t>POIS.12.01.00-00-305/08</t>
  </si>
  <si>
    <t>XII.1. Rozwój systemu ratownictwa medycznego - Przebudowa i wyposażenie Szpitalnego Oddziału Ratunkowego w Wojewódzkim Szpitalu Zespolonym w Płocku.</t>
  </si>
  <si>
    <t>Wojewódzki Szpital Zespolony</t>
  </si>
  <si>
    <t>Płock</t>
  </si>
  <si>
    <t>09-400</t>
  </si>
  <si>
    <t xml:space="preserve">Medyczna 19 </t>
  </si>
  <si>
    <t>POIS.12.01.00-00-306/08</t>
  </si>
  <si>
    <t>XII.1. Rozwój systemu ratownictwa medycznego - Rozbudowa i doposażenie SOR w SPZOZ we Włodawie , budowa lądowiska dla śmigłowców ratunkowych celem poprawy warunków leczenia i diagnostyki pacjentów</t>
  </si>
  <si>
    <t>Samodzielny Publiczny Zespół Opieki Zdrowotnej we Włodawie</t>
  </si>
  <si>
    <t>Włodawa</t>
  </si>
  <si>
    <t>22-200</t>
  </si>
  <si>
    <t xml:space="preserve">J. Piłsudskiego 64 </t>
  </si>
  <si>
    <t>POIS.12.01.00-00-307/08</t>
  </si>
  <si>
    <t>XII.1. Rozwój systemu ratownictwa medycznego - Podniesienie jakości świadczonych usług medycznych w stanach nagłych poprzez dostosowanie infrastruktury SOR WSzZ w Lesznie do najnowszych standardów</t>
  </si>
  <si>
    <t>Wojewódzki Szpital Zespolony w Lesznie</t>
  </si>
  <si>
    <t>Leszno</t>
  </si>
  <si>
    <t>64-100</t>
  </si>
  <si>
    <t xml:space="preserve">Kiepury 45 </t>
  </si>
  <si>
    <t>POIS.12.01.00-00-308/08</t>
  </si>
  <si>
    <t>XII.1. Rozwój systemu ratownictwa medycznego - Rozbudowa, modernizacja i doposażenie Szpitalnego Oddziału Ratunkowego.</t>
  </si>
  <si>
    <t>POIS.12.01.00-00-310/08</t>
  </si>
  <si>
    <t>XII.1. Rozwój systemu ratownictwa medycznego - Zakup wyposażenia do SOR-u w Wojewódzkim Specjalistycznym Szpitalu Dziecięcym w Olsztynie w celu dostosowania do przepisów.</t>
  </si>
  <si>
    <t>Wojewódzki Specjalistyczny Szpital Dziecięcy im. Prof. dr St. Popowskiego w Olsztynie</t>
  </si>
  <si>
    <t>POIS.12.01.00-00-311/08</t>
  </si>
  <si>
    <t>XII.1. Rozwój systemu ratownictwa medycznego - Modernizacja i rozbudowa Szpitalnego Oddziału Ratunkowego w Szpitalu Wojewódzkim nr 2 w Rzeszowie</t>
  </si>
  <si>
    <t>POIS.12.01.00-00-312/08</t>
  </si>
  <si>
    <t>XII.1. Rozwój systemu ratownictwa medycznego - Doposażenie SOR w Szpitalu im. Św. Łukasza w Tarnowie w sprzęt i aparaturę medyczną</t>
  </si>
  <si>
    <t>Szpital Wojewódzki im. św. Łukasza Samodzielny Publiczny Zakład Opieki Zdrowotnej w Tarnowie</t>
  </si>
  <si>
    <t>Tarnów</t>
  </si>
  <si>
    <t>33-100</t>
  </si>
  <si>
    <t xml:space="preserve">Lwowska 178 </t>
  </si>
  <si>
    <t>POIS.12.01.00-00-315/08</t>
  </si>
  <si>
    <t>XII.1. Rozwój systemu ratownictwa medycznego - Zwiększenie możliwości diagnostyki i leczenia w SOR w SPZOZ w Hajnówce celem zapewnienia najwyższej jakości opieki mieszkańcom powiatu hajnowskiego</t>
  </si>
  <si>
    <t>Samodzielny Publiczny Zakład Opieki Zdrowotnej w Hajnówce</t>
  </si>
  <si>
    <t>Hajnówka</t>
  </si>
  <si>
    <t>17-200</t>
  </si>
  <si>
    <t xml:space="preserve">Lipowa 190 </t>
  </si>
  <si>
    <t>POIS.12.01.00-00-317/08</t>
  </si>
  <si>
    <t>XII.1. Rozwój systemu ratownictwa medycznego - Przebudowa i remont wraz z zakupem sprzętu i wyposażenia medycznego dla Szpitalnego Oddziału Ratunkowego w Szpitalu Specjalistycznym im. F. Ceynowy w Wejherowie.</t>
  </si>
  <si>
    <t>Szpital Specjalistyczny im. F. Ceynowy spółka z ograniczoną odpowiedzialnością</t>
  </si>
  <si>
    <t>Wejherowo</t>
  </si>
  <si>
    <t>84-200</t>
  </si>
  <si>
    <t xml:space="preserve">Dr. A. Jagalskiego 10 </t>
  </si>
  <si>
    <t>POIS.12.01.00-00-321/08</t>
  </si>
  <si>
    <t>XII.1. Rozwój systemu ratownictwa medycznego - Zwiększenie dostępu do świadczeń zdrowotnych przez doposażenie i modernizację infrastruktury szpitalnego oddziału ratunkowego w PS ZOZ w Inowrocławiu.</t>
  </si>
  <si>
    <t>POIS.12.01.00-00-323/08</t>
  </si>
  <si>
    <t>XII.1. Rozwój systemu ratownictwa medycznego - Zwiększenie bezpieczeństwa zdrowotnego mieszkańców poprzez budowę lądowiska i doposażenie szpitalnego oddziału ratunkowego w ZOZ w Suchej Beskidzkiej</t>
  </si>
  <si>
    <t>Zespół Opieki Zdrowotnej w Suchej Beskidzkiej</t>
  </si>
  <si>
    <t>Sucha Beskidzka</t>
  </si>
  <si>
    <t>34-200</t>
  </si>
  <si>
    <t xml:space="preserve">Szpitalna 22 </t>
  </si>
  <si>
    <t>POIS.12.01.00-00-326/08</t>
  </si>
  <si>
    <t>XII.1. Rozwój systemu ratownictwa medycznego - Podniesienie sprawności działania Szpitalnego Oddziału Ratunkowego w Samodzielnym Publicznym Szpitalu Wojewódzkim w Zamościu - Etap I</t>
  </si>
  <si>
    <t>Samodzielny Publiczny Szpital Wojewódzki im. Papieża Jana Pawła II</t>
  </si>
  <si>
    <t>Zamość</t>
  </si>
  <si>
    <t>22-400</t>
  </si>
  <si>
    <t xml:space="preserve">Aleje Jana Pawła II 10 </t>
  </si>
  <si>
    <t>POIS.12.01.00-00-328/08</t>
  </si>
  <si>
    <t>XII.1. Rozwój systemu ratownictwa medycznego - Poprawa funkcjonowania systemu ratownictwa medycznego w powiecie zgorzeleckim poprzez niezbędne inwestycje w Szpitalny Oddział Ratunkowy SP ZOZ w Zgorzelcu.</t>
  </si>
  <si>
    <t>Wielospecjalistyczny Szpital - Samodzielny Publiczny Zespół Opieki Zdrowotnej w Zgorzelcu</t>
  </si>
  <si>
    <t>Zgorzelec</t>
  </si>
  <si>
    <t>59-900</t>
  </si>
  <si>
    <t xml:space="preserve">Lubańska 11-12 </t>
  </si>
  <si>
    <t>POIS.12.01.00-00-329/08</t>
  </si>
  <si>
    <t>XII.1. Rozwój systemu ratownictwa medycznego - Rozbudowa i doposażenie SP ZOZ w Giżycku w celu poprawy bezpieczeństwa zdrowotnego na terenie powiatu giżyckiego i węgorzewskiego - etap I: SOR</t>
  </si>
  <si>
    <t>"Szpital Giżycki" Spółka z ograniczoną odpowiedzialnością</t>
  </si>
  <si>
    <t xml:space="preserve">Warszawska 41 </t>
  </si>
  <si>
    <t>POIS.12.01.00-00-330/08</t>
  </si>
  <si>
    <t>XII.1. Rozwój systemu ratownictwa medycznego - Zakup wyrobów medycznych do diagnostyki i terapii oraz budowa drogi między lądowiskiem a SOR-em w WSS im.M. Kopernika w Łodzi.</t>
  </si>
  <si>
    <t>POIS.12.01.00-00-331/08</t>
  </si>
  <si>
    <t>XII.1. Rozwój systemu ratownictwa medycznego - Poprawa jakości systemu ratownictwa medycznego poprzez modernizację Szpitalnego Oddziału Ratunkowego w Szpitalu Wojewódzkim w Suwałkach</t>
  </si>
  <si>
    <t>Szpital Wojewódzki im. dr. Ludwika Rydygiera w Suwałkach</t>
  </si>
  <si>
    <t>Suwałki</t>
  </si>
  <si>
    <t>16-400</t>
  </si>
  <si>
    <t xml:space="preserve">Szpitalna 60 </t>
  </si>
  <si>
    <t>POIS.12.01.00-00-332/08</t>
  </si>
  <si>
    <t>XII.1. Rozwój systemu ratownictwa medycznego - Podniesienie dostępu do specjalistycznych świadczeń zdrowotnych poprzez wyposażenie Szpitalnego Oddziału Ratunkowego w Szpitalu Wolskim w Warszawie</t>
  </si>
  <si>
    <t>Miasto Stołeczne Warszawa</t>
  </si>
  <si>
    <t>00-950</t>
  </si>
  <si>
    <t>pl. Bankowy 3 5</t>
  </si>
  <si>
    <t>POIS.12.01.00-00-333/08</t>
  </si>
  <si>
    <t>XII.1. Rozwój systemu ratownictwa medycznego - Poprawa jakości systemu ratownictwa medycznego poprzez modernizację Szpitalnego Oddziału Ratunkowego w Szpitalu Wojewódzkim w Łomży</t>
  </si>
  <si>
    <t>Szpital Wojewódzki imienia Kardynała Stefana Wyszyńskiego</t>
  </si>
  <si>
    <t>Łomża</t>
  </si>
  <si>
    <t>18-404</t>
  </si>
  <si>
    <t xml:space="preserve">Al. Piłsudskiego 11 </t>
  </si>
  <si>
    <t>POIS.12.01.00-00-336/08</t>
  </si>
  <si>
    <t>XII.1. Rozwój systemu ratownictwa medycznego - Utrzymanie zasady "ZŁOTEJ GODZINY" przez zakup sprzętu diagonostycznego i podtrzymującego życie dla SOR w Szpitalu Specjalistycznym w Gorlicach</t>
  </si>
  <si>
    <t>POIS.12.01.00-00-337/08</t>
  </si>
  <si>
    <t>XII.1. Rozwój systemu ratownictwa medycznego - Ciepła sień i sprzęt specjalistyczny dla SOR-u Szpitala Powiatowego w Limanowej w celu podniesienia bezpieczeństwa zdrowotnego mieszkańców powiatu.</t>
  </si>
  <si>
    <t>Szpital Powiatowy w Limanowej</t>
  </si>
  <si>
    <t>Limanowa</t>
  </si>
  <si>
    <t>34-600</t>
  </si>
  <si>
    <t xml:space="preserve">Piłsudskiego 61 </t>
  </si>
  <si>
    <t>POIS.12.01.00-00-340/08</t>
  </si>
  <si>
    <t>XII.1. Rozwój systemu ratownictwa medycznego - Rozbudowa i przebudowa Szpitala Powiatowego w Nowym Tomyślu - Szpitalny Oddział Ratunkowy z wyposażeniem</t>
  </si>
  <si>
    <t>POIS.12.01.00-00-342/08</t>
  </si>
  <si>
    <t>XII.1. Rozwój systemu ratownictwa medycznego - Poprawa skuteczności udzielania pomocy medycznej przez Szpitalny Oddział Ratunkowy WSS w Siedlcach poprzez zakup nowoczesnej aparatury medycznej.</t>
  </si>
  <si>
    <t>Województwo Mazowieckie</t>
  </si>
  <si>
    <t>03-719</t>
  </si>
  <si>
    <t xml:space="preserve">Jagiellońska 26 </t>
  </si>
  <si>
    <t>POIS.12.01.00-00-343/08</t>
  </si>
  <si>
    <t>XII.1. Rozwój systemu ratownictwa medycznego - Poprawa bezpieczeństwa zdrowotnego poprzez budowę lądowiska oraz zakup wyrobów medycznych dla SOR Szpitala Specjalistycznego w Kościerzynie.</t>
  </si>
  <si>
    <t>Szpital Specjalistyczny w Kościerzynie Spółka z ograniczoną odpowiedzialnością</t>
  </si>
  <si>
    <t>Kościerzyna</t>
  </si>
  <si>
    <t>83-400</t>
  </si>
  <si>
    <t xml:space="preserve">A. Piechowskiego 36 </t>
  </si>
  <si>
    <t>POIS.12.01.00-00-344/08</t>
  </si>
  <si>
    <t>XII.1. Rozwój systemu ratownictwa medycznego - Zakup sprzętu medycznego dla Wojewódzkiego Szpitala Zespolonego im. Ludwika Perzyny w Kaliszu celem doposażenia Szpitalnego Oddziału Ratunkowego.</t>
  </si>
  <si>
    <t>POIS.12.01.00-00-346/08</t>
  </si>
  <si>
    <t>XII.1. Rozwój systemu ratownictwa medycznego - Złota Godzina: Doposażenie Szpitalnego Oddziału Ratunkowego w NZZOZ Pleszewskie Centrum Medyczne</t>
  </si>
  <si>
    <t>"Pleszewskie Centrum Medyczne w Pleszewie" Spółka z ograniczoną odpowiedzialnością</t>
  </si>
  <si>
    <t>Pleszew</t>
  </si>
  <si>
    <t>63-300</t>
  </si>
  <si>
    <t xml:space="preserve">Poznańska 125A </t>
  </si>
  <si>
    <t>POIS.12.01.00-00-350/08</t>
  </si>
  <si>
    <t>XII.1. Rozwój systemu ratownictwa medycznego - Przebudowa i doposażenie SOR SPSK Nr 4 w Lublinie celem podniesienia jakości i dostępności do świadczeń medycznych w stanach nagłego zagrożenia życia</t>
  </si>
  <si>
    <t xml:space="preserve">Jaczewskiego 8 </t>
  </si>
  <si>
    <t>POIS.12.01.00-00-353/08</t>
  </si>
  <si>
    <t>XII.1. Rozwój systemu ratownictwa medycznego - Zakup sprzętu medycznego na potrzeby Klinicznego Szpitalnego Oddziału Ratunkowego 10 Wojskowego Szpitala Klinicznego z Polikliniką SP ZOZ w Bydgoszczy.</t>
  </si>
  <si>
    <t>10 Wojskowy Szpital Kliniczny z Polikliniką</t>
  </si>
  <si>
    <t>85-681</t>
  </si>
  <si>
    <t xml:space="preserve">Powstańców Warszawy 5 </t>
  </si>
  <si>
    <t>POIS.12.01.00-00-354/08</t>
  </si>
  <si>
    <t>XII.1. Rozwój systemu ratownictwa medycznego - Poprawa dostępności do świadczeń zdrowotnych z zakresu ratownictwa medycznego poprzez modernizację Szpitalnego Oddziału Ratunkowego w SPZOZ w Sieradzu</t>
  </si>
  <si>
    <t>Szpital Wojewódzki im. Prymasa Kardynała Stefana Wyszyńskiego w Sieradzu</t>
  </si>
  <si>
    <t>Sieradz</t>
  </si>
  <si>
    <t>98-200</t>
  </si>
  <si>
    <t xml:space="preserve">Armi Krajowej 7 </t>
  </si>
  <si>
    <t>POIS.12.01.00-00-355/08</t>
  </si>
  <si>
    <t>XII.1. Rozwój systemu ratownictwa medycznego - Rozwój systemu ratownictwa medycznego poprzez dostosowanie SOR w SP ZOZ w Sokółce do obowiązujących wymogów prawnych</t>
  </si>
  <si>
    <t>Samodzielny Publiczny Zakład Opieki Zdrowotnej w Sokółce</t>
  </si>
  <si>
    <t>Sokółka</t>
  </si>
  <si>
    <t>16-100</t>
  </si>
  <si>
    <t xml:space="preserve">Generała Władysława Sikorskiego 40 </t>
  </si>
  <si>
    <t>POIS.12.01.00-00-356/08</t>
  </si>
  <si>
    <t>Wojewódzki Szpital Specjalistyczny nr 5 im. "Św. Barbary"</t>
  </si>
  <si>
    <t>POIS.12.01.00-00-358/08</t>
  </si>
  <si>
    <t>XII.1. Rozwój systemu ratownictwa medycznego - Poprawa dostępności i skuteczności leczenia pacjentów w nagłych przypadkach poprzez wyposażenie SOR Szpitala Specjalistycznego w Jędrzejowie.</t>
  </si>
  <si>
    <t>Artmedic Spółka z ograniczoną odpowiedzialnością</t>
  </si>
  <si>
    <t>Jędrzejów</t>
  </si>
  <si>
    <t>28-300</t>
  </si>
  <si>
    <t xml:space="preserve">Małogoska 25 </t>
  </si>
  <si>
    <t>POIS.12.01.00-00-359/08</t>
  </si>
  <si>
    <t>XII.1. Rozwój systemu ratownictwa medycznego - Rozbudowa i doposażenie oddziału ratunkowego i zakładu diagnostyki obrazowej na potrzeby ratownictwa medycznego w Sochaczewie</t>
  </si>
  <si>
    <t>Zespół Opieki Zdrowotnej "Szpitala Powiatowego" w Sochaczewie</t>
  </si>
  <si>
    <t>Sochaczew</t>
  </si>
  <si>
    <t>96-500</t>
  </si>
  <si>
    <t xml:space="preserve">Batalionów Chłopskich 3/7 </t>
  </si>
  <si>
    <t>POIS.12.01.00-00-361/08</t>
  </si>
  <si>
    <t>XII.1. Rozwój systemu ratownictwa medycznego - Poprawa standardów działania systemu ratownictwa medycznego przez modernizację i zakup niezbędnych urządzeń medycznych dla SOR Szpitala w Nowym Targu</t>
  </si>
  <si>
    <t>Podhalański Szpital Specjalistyczny im. Jana Pawła II w Nowym Targu</t>
  </si>
  <si>
    <t>Nowy Targ</t>
  </si>
  <si>
    <t>34-400</t>
  </si>
  <si>
    <t xml:space="preserve">Szpitalna 14 </t>
  </si>
  <si>
    <t>Piotr Gryza, Podsekretarz Stanu,
+48 22 6349 618, email: p.gryza@mz.gov.pl</t>
  </si>
  <si>
    <t>Narzędzie 9</t>
  </si>
  <si>
    <t>utworzenie nowych Centrów Urazowych (zgłoszenie wytypowanych projektów)</t>
  </si>
  <si>
    <t>wkład krajowy (dotyczy wydatków kwalifikowalnych)</t>
  </si>
  <si>
    <t>Utworzenie nowych SOR, zgłoszenie wytypowanych projektów.</t>
  </si>
  <si>
    <t>nd.</t>
  </si>
  <si>
    <t>9.2 Infrastruktura ponadregionalnych podmiotów leczniczych</t>
  </si>
  <si>
    <t>Liczba wspartych podmiotów leczniczych z wyłączeniem ratownictwa medycznego</t>
  </si>
  <si>
    <t>POIS.12.02.00-00-001/08</t>
  </si>
  <si>
    <t>XII.2. Inwestycje w infrastrukturę ochrony zdrowia o znaczeniu ponadregionalnym - Przebudowa, modernizacja i wyposażenie części pomieszczeń SPSK w Otwocku na potrzeby nowoczesnego Bloku Operacyjnego Traumatologii i Izby Przyjęć.</t>
  </si>
  <si>
    <t>Samodzielny Publiczny Szpital Kliniczny im. Prof. Adama Grucy Centrum Medycznego Kształcenia Podyplomowego</t>
  </si>
  <si>
    <t>Otwock</t>
  </si>
  <si>
    <t>05-400</t>
  </si>
  <si>
    <t xml:space="preserve">Konarskiego 13 </t>
  </si>
  <si>
    <t>POIS.12.02.00-00-001/09</t>
  </si>
  <si>
    <t>XII.2. Inwestycje w infrastrukturę ochrony zdrowia o znaczeniu ponadregionalnym - Przebudowa i rozbudowa wraz z wyposażeniem Kliniki Pneumonologii i Mukowiscydozy w Instytucie Gruźlicy i Chorób Płuc Oddział Terenowy w Rabce-Zdrój</t>
  </si>
  <si>
    <t>Instytut Gruźlicy i Chorób Płuc Oddział Terenowy im. Jana i Ireny Rudników w Rabce-Zdrój</t>
  </si>
  <si>
    <t>Rabka-Zdrój</t>
  </si>
  <si>
    <t>34-700</t>
  </si>
  <si>
    <t xml:space="preserve">Profesora Jana Rudnika 3b </t>
  </si>
  <si>
    <t>POIS.12.02.00-00-001/11</t>
  </si>
  <si>
    <t>XII.2. Inwestycje w infrastrukturę ochrony zdrowia o znaczeniu ponadregionalnym - Rozbudowa i Przebudowa Kliniki Anestezjologii i Intensywnej Terapii w Instytucie „Pomnik Centrum Zdrowia Dziecka” (Blok Operacyjny, OIT I, OIT II i OIT III) oraz budowa lądowiska dla śmigłowców</t>
  </si>
  <si>
    <t>Instytut "Pomnik-Centrum Zdrowia Dziecka"</t>
  </si>
  <si>
    <t>04-730</t>
  </si>
  <si>
    <t xml:space="preserve">Al. Dzieci Polskich 20 </t>
  </si>
  <si>
    <t>POIS.12.02.00-00-001/12</t>
  </si>
  <si>
    <t>XII.2. Inwestycje w infrastrukturę ochrony zdrowia o znaczeniu ponadregionalnym - Rozbudowa Śląskiego Centrum Chorób Serca w Zabrzu (moduł C) - utworzenie ogólnopolskiego centrum kliniczno-naukowego transplantacji płuc i serca oraz leczenia mukowiscydozy u dorosłych i dzieci</t>
  </si>
  <si>
    <t>Śląskie Centrum Chorób Serca w Zabrzu</t>
  </si>
  <si>
    <t>Zabrze</t>
  </si>
  <si>
    <t>41-800</t>
  </si>
  <si>
    <t xml:space="preserve">Marii Curie - Skłodowskiej 9 </t>
  </si>
  <si>
    <t>POIS.12.02.00-00-001/13</t>
  </si>
  <si>
    <t>XII.2. Inwestycje w infrastrukturę ochrony zdrowia o znaczeniu ponadregionalnym - Wzmocnienie systemu wielokierunkowej diagnostyki i terapii pacjentów wymagających wdrożenia procedur wczesnej interwencji medycznej poprzez doposażenie w sprzęt medyczny Szpitala Dzieciątka Jezus w Warszawie</t>
  </si>
  <si>
    <t>Szpital Kliniczny Dzieciątka Jezus</t>
  </si>
  <si>
    <t>02-005</t>
  </si>
  <si>
    <t xml:space="preserve">Lindleya 4 </t>
  </si>
  <si>
    <t>POIS.12.02.00-00-001/14</t>
  </si>
  <si>
    <t>XII.2. Inwestycje w infrastrukturę ochrony zdrowia o znaczeniu ponadregionalnym - Rozbudowa i doposażenie Samodzielnego Publicznego Szpitala Klinicznego im. Prof. Adama Grucy w celu poprawy jakości i dostępności udzielanych świadczeń zdrowotnych</t>
  </si>
  <si>
    <t>POIS.12.02.00-00-002/08</t>
  </si>
  <si>
    <t>XII.2. Inwestycje w infrastrukturę ochrony zdrowia o znaczeniu ponadregionalnym - Wzrost jakości i dostępności świadczeń zdrowotnych 10 WSK z Polikliniką SPZOZ w Bydgoszczy poprzez zakup sprzętu medycznego dla intensywnej terapii.</t>
  </si>
  <si>
    <t>POIS.12.02.00-00-002/09</t>
  </si>
  <si>
    <t>XII.2. Inwestycje w infrastrukturę ochrony zdrowia o znaczeniu ponadregionalnym - Utworzenie Kliniki Chorób Zakaźnych i dostosowanie zaplecza diagnostyczno-leczniczego SPSK Nr 1 Uniwersytetu Medycznego w Lublinie</t>
  </si>
  <si>
    <t>Samodzielny Publiczny Szpital Kliniczny Nr 1 w Lublinie</t>
  </si>
  <si>
    <t>20-081</t>
  </si>
  <si>
    <t xml:space="preserve">Staszica 16 </t>
  </si>
  <si>
    <t>POIS.12.02.00-00-002/11</t>
  </si>
  <si>
    <t>XII.2. Inwestycje w infrastrukturę ochrony zdrowia o znaczeniu ponadregionalnym - Przebudowa i modernizacja specjalistycznej przychodni ortopedycznej w Samodzielnym Publicznym Szpitalu Klinicznym im. prof. Adama Grucy w celu podniesienia jakości świadczonych usług medycznych oraz zwiększenia dostępności do specjalistycznych porad ortopedycznych dzieci i dorosłych z regionu całej Polski.</t>
  </si>
  <si>
    <t>Samodzielny Publiczny Szpital Kliniczny im. prof. Adama Grucy Centrum Medycznego Kształcenia Podyplomowego</t>
  </si>
  <si>
    <t>POIS.12.02.00-00-002/12</t>
  </si>
  <si>
    <t>XII.2. Inwestycje w infrastrukturę ochrony zdrowia o znaczeniu ponadregionalnym - Poprawa dostępności i jakości procedur kardiologii inwazyjnej w leczeniu ostrych stanów kardiologicznych i wad strukturalnych serca w ramach hospitalizacji w SPCSK w Warszawie</t>
  </si>
  <si>
    <t>Samodzielny Publiczny Centralny Szpital Kliniczny w Warszawie</t>
  </si>
  <si>
    <t>02-097</t>
  </si>
  <si>
    <t xml:space="preserve">Banacha 1a </t>
  </si>
  <si>
    <t>POIS.12.02.00-00-002/13</t>
  </si>
  <si>
    <t>XII.2. Inwestycje w infrastrukturę ochrony zdrowia o znaczeniu ponadregionalnym - Poprawa jakości diagnostyki i leczenia kardiologiczno-kardiochirurgicznego poprzez zakup specjalistycznego sprzętu medycznego i modernizację budynków Instytutu Kardiologii w Warszawie</t>
  </si>
  <si>
    <t>Instytut Kardiologii im. Prymasa Tysiąclecia Stefana Kardynała Wyszyńskiego</t>
  </si>
  <si>
    <t>04-628</t>
  </si>
  <si>
    <t xml:space="preserve">Alpejska 42 </t>
  </si>
  <si>
    <t>POIS.12.02.00-00-002/14</t>
  </si>
  <si>
    <t>XII.2. Inwestycje w infrastrukturę ochrony zdrowia o znaczeniu ponadregionalnym - Wzmocnienie efektywności i dostępności procedur medycznych w zakresie opieki, pooperacyjnej i intensywnej terapii oraz diagnostyki obrazowej w SP CSK w Warszawie</t>
  </si>
  <si>
    <t xml:space="preserve">Banacha 1A </t>
  </si>
  <si>
    <t>POIS.12.02.00-00-002/15</t>
  </si>
  <si>
    <t>XII.2. Inwestycje w infrastrukturę ochrony zdrowia o znaczeniu ponadregionalnym - Wyższa jakość i dostępność leczenia pacjentów poprzez zakup nowoczesnej aparatury medycznej z zakresu diagnostyki obrazowej i pooperacyjnej w SP CSK w Warszawie</t>
  </si>
  <si>
    <t xml:space="preserve">Stefana Banacha 1A </t>
  </si>
  <si>
    <t>POIS.12.02.00-00-003/08</t>
  </si>
  <si>
    <t>XII.2. Inwestycje w infrastrukturę ochrony zdrowia o znaczeniu ponadregionalnym - Doposażenie Oddziałów Neurochirurgii, Otolaryngologii i Chirurgii w 103 Szpitalu Wojskowym w Olsztynie.</t>
  </si>
  <si>
    <t>Uniwersytecki Szpital Kliniczny w Olsztynie</t>
  </si>
  <si>
    <t/>
  </si>
  <si>
    <t>10-082</t>
  </si>
  <si>
    <t xml:space="preserve">Warszawska 30 </t>
  </si>
  <si>
    <t>POIS.12.02.00-00-003/09</t>
  </si>
  <si>
    <t>XII.2. Inwestycje w infrastrukturę ochrony zdrowia o znaczeniu ponadregionalnym - Rozbudowa Instytutu Kardiologii o nowy Oddział Intensywnej Terapii Kardiologicznej wraz z przebudową Klinik i doposażeniem Instytutu o wysokospecjalistyczny aparat hemodynamiczny przystosowany do pracy hybrydowej</t>
  </si>
  <si>
    <t>POIS.12.02.00-00-003/12</t>
  </si>
  <si>
    <t>XII.2. Inwestycje w infrastrukturę ochrony zdrowia o znaczeniu ponadregionalnym - Poprawa jakości diagnostyki obrazowej i leczenia poprzez wymianę systemu rezonansu magnetycznego w Wojskowym Instytucie Medycznym w Warszawie</t>
  </si>
  <si>
    <t>POIS.12.02.00-00-003/14</t>
  </si>
  <si>
    <t>XII.2. Inwestycje w infrastrukturę ochrony zdrowia o znaczeniu ponadregionalnym - Adaptacja pomieszczeń II piętra i części parteru budynku nr 3 GUMed przy ul. Dębinki 7 w Gdańsku na potrzeby Kliniki Neurologii Rozwojowej</t>
  </si>
  <si>
    <t>Gdański Uniwersytet Medyczny</t>
  </si>
  <si>
    <t>80-210</t>
  </si>
  <si>
    <t xml:space="preserve">Marii Skłodowskiej-Curie 3A </t>
  </si>
  <si>
    <t>POIS.12.02.00-00-004/08</t>
  </si>
  <si>
    <t>XII.2. Inwestycje w infrastrukturę ochrony zdrowia o znaczeniu ponadregionalnym - Poprawa dostępu do usług medycznych o znaczeniu ponadregionalnym przez doposażenie Zakładu Radiologii UCK w Gdańsku w rezonans magnetyczny</t>
  </si>
  <si>
    <t>POIS.12.02.00-00-004/09</t>
  </si>
  <si>
    <t>XII.2. Inwestycje w infrastrukturę ochrony zdrowia o znaczeniu ponadregionalnym - Rozbudowa Szpitala Klinicznego Nr 1 - Centrum Diagnostyki i Leczenia Nowotworów Dziedzicznych PUM</t>
  </si>
  <si>
    <t>Pomorski Uniwersytet Medyczny w Szczecinie</t>
  </si>
  <si>
    <t>70-204</t>
  </si>
  <si>
    <t xml:space="preserve">Rybacka 1 </t>
  </si>
  <si>
    <t>POIS.12.02.00-00-004/12</t>
  </si>
  <si>
    <t>XII.2. Inwestycje w infrastrukturę ochrony zdrowia o znaczeniu ponadregionalnym - Utworzenie Ponadregionalnego Centrum Zabiegowego z uwzględnieniem leczenia operacyjnego schorzeń onkologicznych oraz transplantologii w SPSK Nr 4 w Lublinie</t>
  </si>
  <si>
    <t>Samodzielny Publiczny Szpital Kliniczny Nr 4 w Lublinie</t>
  </si>
  <si>
    <t>POIS.12.02.00-00-005/08</t>
  </si>
  <si>
    <t>XII.2. Inwestycje w infrastrukturę ochrony zdrowia o znaczeniu ponadregionalnym - Zwiększenie dostępności i jakości świadczeń medycznych w SPDSK w Warszawie poprzez zakup aparatu RTG i Tomografu komputerowego.</t>
  </si>
  <si>
    <t>Samodzielny Publiczny Dziecięcy Szpital Kliniczny</t>
  </si>
  <si>
    <t>00-576</t>
  </si>
  <si>
    <t xml:space="preserve">Marszałkowska 24 </t>
  </si>
  <si>
    <t>POIS.12.02.00-00-005/09</t>
  </si>
  <si>
    <t>XII.2. Inwestycje w infrastrukturę ochrony zdrowia o znaczeniu ponadregionalnym - Poprawa efektywności leczenia chorób płuc w Instytucie Gruźlicy i Chorób Płuc w Warszawie</t>
  </si>
  <si>
    <t>Instytut Gruźlicy i Chorób Płuc</t>
  </si>
  <si>
    <t>01-138</t>
  </si>
  <si>
    <t xml:space="preserve">Płocka 26 </t>
  </si>
  <si>
    <t>POIS.12.02.00-00-005/12</t>
  </si>
  <si>
    <t>XII.2. Inwestycje w infrastrukturę ochrony zdrowia o znaczeniu ponadregionalnym - Poprawa jakości i efektywności diagnostyki onkologicznej w Polsce poprzez zakup nowego aparatu rezonansu magnetycznego dla Centrum Onkologii Oddział w Gliwicach</t>
  </si>
  <si>
    <t>Centrum Onkologii - Instytut im. Marii Skłodowskiej-Curie Oddział w Gliwicach</t>
  </si>
  <si>
    <t>Gliwice</t>
  </si>
  <si>
    <t>44-101</t>
  </si>
  <si>
    <t xml:space="preserve">Wybrzeże Armii Krajowej 15 </t>
  </si>
  <si>
    <t>POIS.12.02.00-00-006/12</t>
  </si>
  <si>
    <t xml:space="preserve">XII.2. Inwestycje w infrastrukturę ochrony zdrowia o znaczeniu ponadregionalnym - Ponadregionalne Centrum Onkologii Dziecięcej we Wrocławiu – „Przylądek Nadziei”. Rozbudowa Akademickiego Szpitala Klinicznego we Wrocławiu o nowy blok Kliniki Transplantacji Szpiku, Onkologii i Hematologii Dziecięcej. </t>
  </si>
  <si>
    <t>Uniwersytet Medyczny im. Piastów Śląskich we Wrocławiu</t>
  </si>
  <si>
    <t>50-367</t>
  </si>
  <si>
    <t xml:space="preserve">Wybrzeże L. Pasteura 1 </t>
  </si>
  <si>
    <t>POIS.12.02.00-00-007/08</t>
  </si>
  <si>
    <t>XII.2. Inwestycje w infrastrukturę ochrony zdrowia o znaczeniu ponadregionalnym - Zakup aparatury i sprzętu medycznego dla Zakładu Diagnostyki Laboratoryjnej i Immunologii Klinicznej Wieku Rozwojowego w SPDSK w Warszawie</t>
  </si>
  <si>
    <t>POIS.12.02.00-00-007/12</t>
  </si>
  <si>
    <t>XII.2. Inwestycje w infrastrukturę ochrony zdrowia o znaczeniu ponadregionalnym - Doposażenie w aparaturę medyczną Instytutu Reumatologii w Warszawie metodą na zwiększenie jakości dostępności do specjalistycznych świadczeń zdrowotnych.</t>
  </si>
  <si>
    <t>Instytut Reumatologii im. prof. dr hab. med. Eleonory Reicher</t>
  </si>
  <si>
    <t>02-637</t>
  </si>
  <si>
    <t xml:space="preserve">Spartańska 1 </t>
  </si>
  <si>
    <t>POIS.12.02.00-00-008/08</t>
  </si>
  <si>
    <t>XII.2. Inwestycje w infrastrukturę ochrony zdrowia o znaczeniu ponadregionalnym - Poprawa diagnostyki obrazowej w 4 Wojskowym Szpitalu Klinicznym we Wrocławiu.</t>
  </si>
  <si>
    <t>POIS.12.02.00-00-008/12</t>
  </si>
  <si>
    <t>XII.2. Inwestycje w infrastrukturę ochrony zdrowia o znaczeniu ponadregionalnym - Poprawa jakości specjalistycznych usług medycznych poprzez remont oraz zakup nowoczesnego wyposażenia dla Kliniki Neonatologii oraz Kliniki Intensywnej Terapii Wad Wrodzonych Noworodków i Niemowląt w Instytucie "CZMP" w Łodzi</t>
  </si>
  <si>
    <t>Instytut "Centrum Zdrowia Matki Polki"</t>
  </si>
  <si>
    <t>93-338</t>
  </si>
  <si>
    <t xml:space="preserve">Rzgowska 281/289 </t>
  </si>
  <si>
    <t>POIS.12.02.00-00-009/08</t>
  </si>
  <si>
    <t>XII.2. Inwestycje w infrastrukturę ochrony zdrowia o znaczeniu ponadregionalnym - Wymiana aparatu RTG w celu poprawy jakości i dostępności usług z zakresu diagnostyki obrazowej dla mieszkańców całego kraju.</t>
  </si>
  <si>
    <t>Samodzielny Publiczny Szpital Kliniczny im. prof. W. Orłowskiego Centrum Medycznego Kształcenia Podyplomowego</t>
  </si>
  <si>
    <t>00-416</t>
  </si>
  <si>
    <t xml:space="preserve">Czerniakowska 231 </t>
  </si>
  <si>
    <t>POIS.12.02.00-00-010/08</t>
  </si>
  <si>
    <t>XII.2. Inwestycje w infrastrukturę ochrony zdrowia o znaczeniu ponadregionalnym - Zakup nowoczesnego sprzętu na potrzeby ponadregionalnego Centrum Chirurgii Endowaskularnej</t>
  </si>
  <si>
    <t>Akademia Medyczna im. Piastów Śląskich we Wrocławiu</t>
  </si>
  <si>
    <t xml:space="preserve">Pasteura 1 </t>
  </si>
  <si>
    <t>POIS.12.02.00-00-011/08</t>
  </si>
  <si>
    <t>XII.2. Inwestycje w infrastrukturę ochrony zdrowia o znaczeniu ponadregionalnym - Modernizacja Oddziału Chirurgicznego w Uniwersyteckim Szpitalu Dziecięcym w Krakowie.</t>
  </si>
  <si>
    <t>Uniwersytecki Szpital Dziecięcy w Krakowie</t>
  </si>
  <si>
    <t>30-663</t>
  </si>
  <si>
    <t xml:space="preserve">Wielicka 265 </t>
  </si>
  <si>
    <t>POIS.12.02.00-00-012/08</t>
  </si>
  <si>
    <t>XII.2. Inwestycje w infrastrukturę ochrony zdrowia o znaczeniu ponadregionalnym - Poprawa jakości i dostępności badań diagnostycznych oferowanych przez 107 Szpital Wojskowy w Wałczu poprzez zakup specjalistycznej aparatury medycznej.</t>
  </si>
  <si>
    <t>107 Szpital Wojskowy z Przychodnią - Samodzielny Publiczny Zakład Opieki Zdrowotnej</t>
  </si>
  <si>
    <t>Wałcz</t>
  </si>
  <si>
    <t>78-600</t>
  </si>
  <si>
    <t xml:space="preserve">Kołobrzeska 44 </t>
  </si>
  <si>
    <t>POIS.12.02.00-00-013/08</t>
  </si>
  <si>
    <t>XII.2. Inwestycje w infrastrukturę ochrony zdrowia o znaczeniu ponadregionalnym - Modernizacja Katedry Ginekologii i Położnictwa UJ CM w Krakowie - przebudowa istniejących bloków porodowych wraz z wyposażeniem</t>
  </si>
  <si>
    <t>Uniwersytet Jagielloński, Collegium Medicum</t>
  </si>
  <si>
    <t>31-008</t>
  </si>
  <si>
    <t xml:space="preserve">Św. Anny 12 </t>
  </si>
  <si>
    <t>POIS.12.02.00-00-015/08</t>
  </si>
  <si>
    <t>XII.2. Inwestycje w infrastrukturę ochrony zdrowia o znaczeniu ponadregionalnym - Rozwój innowacyjnej chirurgii poprzez utworzenie nowoczesnego Bloku Operacyjnego oraz OAiIT w SPSK Nr 1 im. Prof. S. Szyszko ŚUM - etap II</t>
  </si>
  <si>
    <t>Samodzielny Publiczny Szpital Kliniczny Nr 1 im. Prof. Stanisława Szyszko Śląskiego Uniwersytetu Medycznego w Katowicach</t>
  </si>
  <si>
    <t xml:space="preserve">3-go Maja 13-15 </t>
  </si>
  <si>
    <t>POIS.12.02.00-00-016/08</t>
  </si>
  <si>
    <t>XII.2. Inwestycje w infrastrukturę ochrony zdrowia o znaczeniu ponadregionalnym - Poprawa jakości i efektywności diagnostyki onkologicznej w Polsce poprzez wymianę aparatury obrazowej w medycynie nuklearnej.</t>
  </si>
  <si>
    <t>Centrum Onkologii - Instytut im. Marii Skłodowskiej-Curie</t>
  </si>
  <si>
    <t>POIS.12.02.00-00-017/08</t>
  </si>
  <si>
    <t>XII.2. Inwestycje w infrastrukturę ochrony zdrowia o znaczeniu ponadregionalnym - Rozbudowa Szpitala Specjalistycznego MSWiA w Otwocku, w celu dostosowania oddziałów terapii uzależnień i rehabilitacji medycznej do wymagań prawnych.</t>
  </si>
  <si>
    <t>Samodzielny Publiczny Zakład Opieki Zdrowotnej Szpital Specjalistyczny Ministerstwa Spraw Wewnętrznych w Otwocku</t>
  </si>
  <si>
    <t xml:space="preserve">Bolesława Prusa 1/3 </t>
  </si>
  <si>
    <t>POIS.12.02.00-00-018/08</t>
  </si>
  <si>
    <t>XII.2. Inwestycje w infrastrukturę ochrony zdrowia o znaczeniu ponadregionalnym - Poprawa jakości, efektywności i dostępności do specjalistycznej opieki nad noworodkiem w GPSK w Poznaniu poprzez zakup nowoczesnej aparatury medycznej.</t>
  </si>
  <si>
    <t>Ginekologiczno-Położniczy Szpital Kliniczny Uniwersytetu Medycznego im. Karola Marcinkowskiego w Poznaniu</t>
  </si>
  <si>
    <t>60-535</t>
  </si>
  <si>
    <t xml:space="preserve">Polna 33 </t>
  </si>
  <si>
    <t>POIS.12.02.00-00-019/08</t>
  </si>
  <si>
    <t>XII.2. Inwestycje w infrastrukturę ochrony zdrowia o znaczeniu ponadregionalnym - Wzrost jakości i dostępności diagnostyki obrazowej w Szpitalu Klinicznym Przemienienia Pańskiego UM w Poznaniu poprzez rozbudowę i zakup wyposażenia.</t>
  </si>
  <si>
    <t>Szpital Kliniczny Przemienienia Pańskiego Uniwersytetu Medycznego im. Karola Marcinkowskiego w Poznaniu</t>
  </si>
  <si>
    <t>61-848</t>
  </si>
  <si>
    <t xml:space="preserve">Długa 1/2 </t>
  </si>
  <si>
    <t>POIS.12.02.00-00-021/08</t>
  </si>
  <si>
    <t>XII.2. Inwestycje w infrastrukturę ochrony zdrowia o znaczeniu ponadregionalnym - Utworzenie Makroregionalnego Centrum Inwazyjnej Diagnostyki i Chirurgicznego Leczenia Raka Płuca w SPSK Nr 4 w Lublinie.</t>
  </si>
  <si>
    <t>POIS.12.02.00-00-022/08</t>
  </si>
  <si>
    <t>XII.2. Inwestycje w infrastrukturę ochrony zdrowia o znaczeniu ponadregionalnym - Modernizacja Kliniki Pneumonologii, Onkologii i Alergologii w SPSK nr 4 w Lublinie celem zwiększenia skuteczności wczesnej diagnostyki raka płuca</t>
  </si>
  <si>
    <t>POIS.12.02.00-00-023/08</t>
  </si>
  <si>
    <t>XII.2. Inwestycje w infrastrukturę ochrony zdrowia o znaczeniu ponadregionalnym - Zwiększenie dostępności i jakości świadczeń zdrowotnych poprzez zakup nowoczesnej aparatury medycznej dla Dziecięcego Szpitala Klinicznego w Lublinie.</t>
  </si>
  <si>
    <t>Dziecięcy Szpital Kliniczny imienia profesora Antoniego Gębali</t>
  </si>
  <si>
    <t>20-093</t>
  </si>
  <si>
    <t xml:space="preserve">Chodźki 2 </t>
  </si>
  <si>
    <t>POIS.12.02.00-00-024/08</t>
  </si>
  <si>
    <t>XII.2. Inwestycje w infrastrukturę ochrony zdrowia o znaczeniu ponadregionalnym - Dostosowanie obiektów Szpitala Uniwersyteckiego im. dr. A. Jurasza w Bydgoszczy do wymagań ochrony przeciwpożarowej - etap I</t>
  </si>
  <si>
    <t>Szpital Uniwersytecki nr 1 im. dr A. Jurasza w Bydgoszczy</t>
  </si>
  <si>
    <t>POIS.12.02.00-00-026/08</t>
  </si>
  <si>
    <t>XII.2. Inwestycje w infrastrukturę ochrony zdrowia o znaczeniu ponadregionalnym - Wzrost dostępności wysokospecjalistycznych świadczeń zdrowotnych przez wymianę aparatu rezonansu magnetycznego w Szpitalu Uniwersyteckim w Bydgoszczy.</t>
  </si>
  <si>
    <t>POIS.12.02.00-00-029/08</t>
  </si>
  <si>
    <t>XII.2. Inwestycje w infrastrukturę ochrony zdrowia o znaczeniu ponadregionalnym - Poprawa jakości usług medycznych poprzez zakup aparatury obrazowej oraz wyrobów medycznych dla SP ZOZ Szpitala Specjalistycznego MSWiA w Głuchołazach.</t>
  </si>
  <si>
    <t>Samodzielny Publiczny Zakład Opieki Zdrowotnej Szpital Specjalistyczny Ministerstwa Spraw Wewnętrznych i Administracji</t>
  </si>
  <si>
    <t>Głuchołazy</t>
  </si>
  <si>
    <t>48-340</t>
  </si>
  <si>
    <t xml:space="preserve">M.Karłowicza 40 </t>
  </si>
  <si>
    <t>POIS.12.02.00-00-030/08</t>
  </si>
  <si>
    <t>XII.2. Inwestycje w infrastrukturę ochrony zdrowia o znaczeniu ponadregionalnym - Poprawa jakości i dostępności usług medycznych poprzez zakup aparatury obrazowej i wyrobów medycznych dla Instytutu Kardiologii w Warszawie.</t>
  </si>
  <si>
    <t>POIS.12.02.00-00-031/08</t>
  </si>
  <si>
    <t>XII.2. Inwestycje w infrastrukturę ochrony zdrowia o znaczeniu ponadregionalnym - Dostosowanie Izby Przyjęć do wymogów określonych przepisami prawa oraz unowocześnienie pracowni zakładów diagnostyki obrazowej ZOZ MSWiA w Rzeszowie</t>
  </si>
  <si>
    <t>Samodzielny Publiczny Zakład Opieki Zdrowotnej Ministerstwa Spraw Wewnętrznych w Rzeszowie</t>
  </si>
  <si>
    <t>35-111</t>
  </si>
  <si>
    <t xml:space="preserve">Krakowska 16 </t>
  </si>
  <si>
    <t>POIS.12.02.00-00-035/08</t>
  </si>
  <si>
    <t>XII.2. Inwestycje w infrastrukturę ochrony zdrowia o znaczeniu ponadregionalnym - Poprawa jakości świadczeń medycznych poprzez zakup aparatury obrazowej i sprzętu medycznego służącego do diagnostyki i terapii w ZOZ MSWiA w Łodzi.</t>
  </si>
  <si>
    <t>Zakład Opieki Zdrowotnej Ministerstwa Spraw Wewnętrznych i Administracji w Łodzi</t>
  </si>
  <si>
    <t>91-425</t>
  </si>
  <si>
    <t xml:space="preserve">Północna 42 </t>
  </si>
  <si>
    <t>POIS.12.02.00-00-036/08</t>
  </si>
  <si>
    <t>XII.2. Inwestycje w infrastrukturę ochrony zdrowia o znaczeniu ponadregionalnym - Modernizacja Oddziału Chorób Dziecięcych i Noworodkowych z Centrum Alergologii i Dermatologii Dziecięcej Centralnego Szpitala Klinicznego Ministerstwa Spraw Wewnętrznych i Administracji w Warszawie.</t>
  </si>
  <si>
    <t>Centralny Szpital Kliniczny Ministerstwa Spraw Wewnętrznych w Warszawie</t>
  </si>
  <si>
    <t>02-507</t>
  </si>
  <si>
    <t xml:space="preserve">Wołoska 137 </t>
  </si>
  <si>
    <t>POIS.12.02.00-00-037/08</t>
  </si>
  <si>
    <t>XII.2. Inwestycje w infrastrukturę ochrony zdrowia o znaczeniu ponadregionalnym - Poprawa jakości świadczenia usług medycznych w zakresie chirurgii małoinwazyjnej w Klinice chirurgii gastroenterologicznej i transplantologii w CSK MSWiA w Warszawie.</t>
  </si>
  <si>
    <t>POIS.12.02.00-00-038/08</t>
  </si>
  <si>
    <t>XII.2. Inwestycje w infrastrukturę ochrony zdrowia o znaczeniu ponadregionalnym - Adaptacja pomieszczeń i wyposażenie w sprzęt medyczny OKAiIT USK nr 1 im. N. Barlickiego w Łodzi, gm. M. Łódź, pow. m. łódzki, woj. łódzkie.</t>
  </si>
  <si>
    <t>Samodzielny Publiczny Zakład Opieki Zdrowotnej Uniwersytecki Szpital Kliniczny Nr 1 im. Norberta Barlickiego Uniwersytetu Medycznego w Łodzi</t>
  </si>
  <si>
    <t>90-153</t>
  </si>
  <si>
    <t xml:space="preserve">Kopcińskiego 22 </t>
  </si>
  <si>
    <t>POIS.12.02.00-00-039/08</t>
  </si>
  <si>
    <t>XII.2. Inwestycje w infrastrukturę ochrony zdrowia o znaczeniu ponadregionalnym - Zakup niezbędnej aparatury obrazowej i wyrobów medycznych na potrzeby SCM w Polanicy-Zdroju</t>
  </si>
  <si>
    <t>Specjalistyczne Centrum Medyczne Spółka Akcyjna</t>
  </si>
  <si>
    <t>Polanica-Zdrój</t>
  </si>
  <si>
    <t>57-320</t>
  </si>
  <si>
    <t xml:space="preserve">Jana Pawła II 2 </t>
  </si>
  <si>
    <t>POIS.12.02.00-00-041/08</t>
  </si>
  <si>
    <t>XII.2. Inwestycje w infrastrukturę ochrony zdrowia o znaczeniu ponadregionalnym - Zakup i instalacja SPECT-CT oraz modernizacja ośrodka medycyny nuklearnej w Oddziale Klinicznym Endokrynologii Szpitala Uniwersyteckiego w Krakowie.</t>
  </si>
  <si>
    <t>POIS.12.02.00-00-042/08</t>
  </si>
  <si>
    <t>XII.2. Inwestycje w infrastrukturę ochrony zdrowia o znaczeniu ponadregionalnym - Zakup aparatury obrazowej i wyrobów medycznych na potrzeby Bloku Operacyjnego oraz Oddziału Intensywnej Opieki Sercowo-Naczyniowej SCCS w Zabrzu.</t>
  </si>
  <si>
    <t xml:space="preserve">Szpitalna 2 </t>
  </si>
  <si>
    <t>POIS.12.02.00-00-043/08</t>
  </si>
  <si>
    <t>XII.2. Inwestycje w infrastrukturę ochrony zdrowia o znaczeniu ponadregionalnym - Podniesienie jakości i dostępności specjalistycznych świadczeń zdrowotnych poprzez modernizację i doposażenie Centrum Rehabilitacji w Jedlcu</t>
  </si>
  <si>
    <t>Centrum Rehabilitacji Rolników Kasy Rolniczego Ubezpieczenia Społecznego w Jedlcu</t>
  </si>
  <si>
    <t>Gołuchów</t>
  </si>
  <si>
    <t>63-322</t>
  </si>
  <si>
    <t xml:space="preserve">Jedlec - </t>
  </si>
  <si>
    <t>POIS.12.02.00-00-044/08</t>
  </si>
  <si>
    <t>XII.2. Inwestycje w infrastrukturę ochrony zdrowia o znaczeniu ponadregionalnym - Zakup aparatury obrazowej oraz wyrobów medycznych na potrzeby Pracowni Hemodynamiki i Diagnostyki Obrazowej SCCS w Zabrzu.</t>
  </si>
  <si>
    <t xml:space="preserve">M. Curie-Skłodowskiej 9 </t>
  </si>
  <si>
    <t>POIS.12.02.00-00-046/08</t>
  </si>
  <si>
    <t>XII.2. Inwestycje w infrastrukturę ochrony zdrowia o znaczeniu ponadregionalnym - Stworzenie w Uniwersyteckim Szpitalu Klinicznym nr 2 im. Wojskowej Akademii Medycznej w Łodzi całodobowego Centrum Endoskopowego Leczenia Krwawień</t>
  </si>
  <si>
    <t>Samodzielny Publiczny Zakład Opieki Zdrowotnej Uniwersytecki Szpital Kliniczny im. Wojskowej Akademii Medycznej Uniwersytetu Medycznego w Łodzi - Centralny Szpital Weteranów</t>
  </si>
  <si>
    <t>90-549</t>
  </si>
  <si>
    <t xml:space="preserve">Żeromskiego 113 </t>
  </si>
  <si>
    <t>POIS.12.02.00-00-047/08</t>
  </si>
  <si>
    <t>XII.2. Inwestycje w infrastrukturę ochrony zdrowia o znaczeniu ponadregionalnym - Dobra diagnoza podstawą skutecznego leczenia - wyposażenie Zakładu Diagnostyki Obrazowej ZOZ MSWiA w Białymstoku w nowoczesny tomograf komputerowy.</t>
  </si>
  <si>
    <t>Samodzielny Publiczny Zakład Opieki Zdrowotnej Ministerstwa Spraw Wewnętrznych w Białymstoku</t>
  </si>
  <si>
    <t>15-471</t>
  </si>
  <si>
    <t xml:space="preserve">Fabryczna 27 </t>
  </si>
  <si>
    <t>POIS.12.02.00-00-048/08</t>
  </si>
  <si>
    <t>XII.2. Inwestycje w infrastrukturę ochrony zdrowia o znaczeniu ponadregionalnym - Zakup specjalistycznego sprzętu medycznego na potrzeby Szpitala Uniwersyteckiego Nr 2 im. dr Jana Biziela w Bydgoszczy.</t>
  </si>
  <si>
    <t>POIS.12.02.00-00-049/08</t>
  </si>
  <si>
    <t>XII.2. Inwestycje w infrastrukturę ochrony zdrowia o znaczeniu ponadregionalnym - Zakup aparatury medycznej wraz z ucyfrowieniem Zakładu Diagnostyki Obrazowej 1 Szpitala Wojskowego z Przychodnią SP ZOZ w Lublinie.</t>
  </si>
  <si>
    <t>1 Szpital Wojskowy z Przychodnią Samodzielny Publiczny Zakład Opieki Zdrowotnej w Lublinie</t>
  </si>
  <si>
    <t>20-904</t>
  </si>
  <si>
    <t xml:space="preserve">Aleje Racławickie 23 </t>
  </si>
  <si>
    <t>POIS.12.02.00-00-050/08</t>
  </si>
  <si>
    <t xml:space="preserve">XII.2. Inwestycje w infrastrukturę ochrony zdrowia o znaczeniu ponadregionalnym - Przebudowa parteru Kliniki Okulistyki oraz zakup aparatury medycznej w celu zwiększenia jakości specjalistycznych usług w SPSK Nr 2 PAM w Szczecinie. </t>
  </si>
  <si>
    <t>Samodzielny Publiczny Szpital Kliniczny Nr 2 PUM w Szczecinie</t>
  </si>
  <si>
    <t>70-111</t>
  </si>
  <si>
    <t xml:space="preserve">Powstańców Wielkopolskich 72 </t>
  </si>
  <si>
    <t>POIS.12.02.00-00-051/08</t>
  </si>
  <si>
    <t>XII.2. Inwestycje w infrastrukturę ochrony zdrowia o znaczeniu ponadregionalnym - Modernizacja oddziałów neurologii w celu podniesienia jakości i dostępności do świadczeń zdrowotnych oferowanych przez IPIN w Warszawie.</t>
  </si>
  <si>
    <t>Instytut Psychiatrii i Neurologii</t>
  </si>
  <si>
    <t>02-957</t>
  </si>
  <si>
    <t xml:space="preserve">Sobieskiego 9 </t>
  </si>
  <si>
    <t>POIS.12.02.00-00-052/08</t>
  </si>
  <si>
    <t>XII.2. Inwestycje w infrastrukturę ochrony zdrowia o znaczeniu ponadregionalnym - Radiologia XXI wieku - poprawa jakości diagnostyki rentgenowskiej w UDSK w Białymstoku poprzez wymianę dwóch przestarzałych aparatów RTG</t>
  </si>
  <si>
    <t>Uniwersytecki Dziecięcy Szpital Kliniczny im. L. Zamenhofa w Białymstoku</t>
  </si>
  <si>
    <t>15-274</t>
  </si>
  <si>
    <t xml:space="preserve">J. Waszyngtona 17 </t>
  </si>
  <si>
    <t>POIS.12.02.00-00-053/08</t>
  </si>
  <si>
    <t>XII.2. Inwestycje w infrastrukturę ochrony zdrowia o znaczeniu ponadregionalnym - Podniesienie jakości wysokospecjalistycznych procedur medycznych dla dzieci poprzez dostawę sprzętu medycznego dla Instytutu Matki i Dziecka w Warszawie.</t>
  </si>
  <si>
    <t>Instytut Matki i Dziecka</t>
  </si>
  <si>
    <t>01-211</t>
  </si>
  <si>
    <t xml:space="preserve">Kasprzaka 17A </t>
  </si>
  <si>
    <t>POIS.12.02.00-00-054/08</t>
  </si>
  <si>
    <t>XII.2. Inwestycje w infrastrukturę ochrony zdrowia o znaczeniu ponadregionalnym - Podniesienie dostępu do nowoczesnych sposobów diagnozowania nowotworów poprzez wyposażenie Centrum Onkologii Oddział w Krakowie SPECT/CT</t>
  </si>
  <si>
    <t>Centrum Onkologii - Instytut im. Marii Skłodowskiej-Curie Oddział w Krakowie</t>
  </si>
  <si>
    <t>31-115</t>
  </si>
  <si>
    <t xml:space="preserve">Garncarska 11 </t>
  </si>
  <si>
    <t>POIS.12.02.00-00-055/08</t>
  </si>
  <si>
    <t>XII.2. Inwestycje w infrastrukturę ochrony zdrowia o znaczeniu ponadregionalnym - Podniesienie jakości wysokospecjalistycznych procedur medycznych dla pacjentów Szpitala MSWiA w Lublinie poprzez doposażenie pomieszczeń szpitalnych.</t>
  </si>
  <si>
    <t>POIS.12.02.00-00-056/08</t>
  </si>
  <si>
    <t>XII.2. Inwestycje w infrastrukturę ochrony zdrowia o znaczeniu ponadregionalnym - Zakup aparatury obrazowej oraz dostosowanie infrastruktury technicznej w celu utworzenia Teleradiologicznego Centrum Diagnostycznego w WIM.</t>
  </si>
  <si>
    <t>Warszawa 44</t>
  </si>
  <si>
    <t>POIS.12.02.00-00-057/08</t>
  </si>
  <si>
    <t>XII.2. Inwestycje w infrastrukturę ochrony zdrowia o znaczeniu ponadregionalnym - Modernizacja, zakup sprzętu diagnostycznego i dystrybucja obrazu cyfrowego w Zakładzie Diagnostyki Obrazowej.</t>
  </si>
  <si>
    <t>110 Szpital Wojskowy z Przychodnią Samodzielny Publiczny Zakład Opieki Zdrowotnej w Elblągu</t>
  </si>
  <si>
    <t xml:space="preserve">Komeńskiego 35 </t>
  </si>
  <si>
    <t>POIS.12.02.00-00-058/08</t>
  </si>
  <si>
    <t>XII.2. Inwestycje w infrastrukturę ochrony zdrowia o znaczeniu ponadregionalnym - Przebudowa pomieszczeń III Oddziału Propedeutyki Pediatrii i Chorób Metabolicznych Kości w Łodzi, przy ul. Spornej 36/50</t>
  </si>
  <si>
    <t>Samodzielny Publiczny Zakład Opieki Zdrowotnej Uniwersytecki Szpital Kliniczny Nr 4 im. Marii Konopnickiej Uniwersytetu Medycznego w Łodzi</t>
  </si>
  <si>
    <t>91-738</t>
  </si>
  <si>
    <t xml:space="preserve">Sporna 36/50 </t>
  </si>
  <si>
    <t>POIS.12.02.00-00-060/08</t>
  </si>
  <si>
    <t>XII.2. Inwestycje w infrastrukturę ochrony zdrowia o znaczeniu ponadregionalnym - Opieka nad dzieckiem z niską wagą urodzeniową i wadami wrodzonymi w okresie przedporodowym, porodowym i poporodowym w ICZMP w Łodzi.</t>
  </si>
  <si>
    <t>POIS.12.02.00-00-061/08</t>
  </si>
  <si>
    <t>XII.2. Inwestycje w infrastrukturę ochrony zdrowia o znaczeniu ponadregionalnym - Poprawa efektywności przyjęć oraz dostępności i jakości diagnostyki i terapii chorób płuc ( I etap) w Instytucie Gruźlicy i Chorób Płuc w Warszawie</t>
  </si>
  <si>
    <t>POIS.12.02.00-00-062/08</t>
  </si>
  <si>
    <t>XII.2. Inwestycje w infrastrukturę ochrony zdrowia o znaczeniu ponadregionalnym - Zwiększenie dostępności i jakości diagnostycznych świadczeń zdrowotnych poprzez doposażenie Zakładu Diagnostyki Obrazowej ICZMP w Łodzi.</t>
  </si>
  <si>
    <t>POIS.12.02.00-00-063/08</t>
  </si>
  <si>
    <t>XII.2. Inwestycje w infrastrukturę ochrony zdrowia o znaczeniu ponadregionalnym - Remont Bloku Operacyjnego "A" Instytutu Centrum Zdrowia Matki Polki w Łodzi wraz z zakupem nowoczesnego wyposażenia.</t>
  </si>
  <si>
    <t>POIS.12.02.00-00-064/08</t>
  </si>
  <si>
    <t>XII.2. Inwestycje w infrastrukturę ochrony zdrowia o znaczeniu ponadregionalnym - Poprawa dostępności i jakości leczenia specjalistycznego poprzez stworzenie Centrum Diagnostyki i Leczenia Żylnej Choroby Zakrzepowo Zatorowej w Szpitalu Dzieciątka Jezus</t>
  </si>
  <si>
    <t>POIS.12.02.00-00-065/08</t>
  </si>
  <si>
    <t>XII.2. Inwestycje w infrastrukturę ochrony zdrowia o znaczeniu ponadregionalnym - Zwiększenie dostępności i jakości świadczeń zdrowotnych przez doposażenie Centrum Profilaktyki Nowotworów w Centrum Onkologii w Warszawie.</t>
  </si>
  <si>
    <t>02-781</t>
  </si>
  <si>
    <t xml:space="preserve">Wilhelma Konrada Roentgena 5 </t>
  </si>
  <si>
    <t>POIS.12.02.00-00-066/08</t>
  </si>
  <si>
    <t>XII.2. Inwestycje w infrastrukturę ochrony zdrowia o znaczeniu ponadregionalnym - Zwiększenie dostępności i jakości świadczeń z zakresu diagnostyki i terapii izotopowej przez doposażenie ZMNiEO w Centrum Onkologii w Warszawie.</t>
  </si>
  <si>
    <t xml:space="preserve">W.K. Roentgena 5 </t>
  </si>
  <si>
    <t>POIS.12.02.00-00-067/08</t>
  </si>
  <si>
    <t>XII.2. Inwestycje w infrastrukturę ochrony zdrowia o znaczeniu ponadregionalnym - Przebudowa pomieszczeń parteru budynku SPSK 1 PUM dla Klinik: Anestezjologii i Intensywnej Terapii oraz Otolaryngologii i Onkologii Laryngologicznej</t>
  </si>
  <si>
    <t>POIS.12.02.00-00-068/08</t>
  </si>
  <si>
    <t>XII.2. Inwestycje w infrastrukturę ochrony zdrowia o znaczeniu ponadregionalnym - Zakup aparatury oraz sprzętu medycznego w celu dostosowania ZOZ MSWiA w Szczecinie do wymagań rozporządzenia Ministra Zdrowia z dnia 10.11.2006r.</t>
  </si>
  <si>
    <t>Samodzielny Publiczny Zakład Opieki Zdrowotnej Ministerstwa Spraw Wewnętrznych w Szczecinie</t>
  </si>
  <si>
    <t>70-382</t>
  </si>
  <si>
    <t xml:space="preserve">Jagiellońska 44 </t>
  </si>
  <si>
    <t>POIS.12.02.00-00-069/08</t>
  </si>
  <si>
    <t>XII.2. Inwestycje w infrastrukturę ochrony zdrowia o znaczeniu ponadregionalnym - Poprawa jakości usług medycznych poprzez zakup angiografu wraz z adaptacją pomieszczeń dla Wojskowego Instytutu Medycznego w Warszawie</t>
  </si>
  <si>
    <t>POIS.12.02.00-00-070/08</t>
  </si>
  <si>
    <t>XII.2. Inwestycje w infrastrukturę ochrony zdrowia o znaczeniu ponadregionalnym - Zakup wyrobów medycznych dla potrzeb SPCSK w Katowicach w celu poprawy jakości wysokospecjalistycznych procedur endoskopowych</t>
  </si>
  <si>
    <t>Samodzielny Publiczny Centralny Szpital Kliniczny im. prof. Kornela Gibińskiego Śląskiego Uniwersytetu Medycznego w Katowicach</t>
  </si>
  <si>
    <t>Katowice</t>
  </si>
  <si>
    <t>40-752</t>
  </si>
  <si>
    <t xml:space="preserve">Medyków 14 </t>
  </si>
  <si>
    <t>POIS.12.02.00-00-071/08</t>
  </si>
  <si>
    <t>XII.2. Inwestycje w infrastrukturę ochrony zdrowia o znaczeniu ponadregionalnym - Zakup urządzeń medycznych dla potrzeb SPCSK w Katowicach w celu poprawy jakości lecznictwa wysokospecjalistycznego OAiIT.</t>
  </si>
  <si>
    <t>POIS.12.02.00-00-072/08</t>
  </si>
  <si>
    <t>XII.2. Inwestycje w infrastrukturę ochrony zdrowia o znaczeniu ponadregionalnym - Zakup aparatury obrazowej dla Szpitala Klinicznego nr 3 w Zabrzu w celu poprawy jakości lecznictwa wysokospecjalistycznego.</t>
  </si>
  <si>
    <t>Samodzielny Publiczny Szpital Kliniczny Nr 1 im. prof. Stanisława Szyszko Śląskiego Uniwersytetu Medycznego w Katowicach</t>
  </si>
  <si>
    <t>POIS.12.02.00-00-073/08</t>
  </si>
  <si>
    <t>XII.2. Inwestycje w infrastrukturę ochrony zdrowia o znaczeniu ponadregionalnym - Podniesienie jakości i dostępności świadczeń zdrowotnych poprzez wymianę aparatury medycznej i modernizację klinik Instytutu Reumatologii w Warszawie.</t>
  </si>
  <si>
    <t>POIS.12.02.00-00-076/08</t>
  </si>
  <si>
    <t>XII.2. Inwestycje w infrastrukturę ochrony zdrowia o znaczeniu ponadregionalnym - Podniesienie bezpieczeństwa diagnostyki obrazowej poprzez unowocześnienie aparatury medycznej w Zakładzie Radiologii USK w Białymstoku.</t>
  </si>
  <si>
    <t>POIS.12.02.00-00-077/08</t>
  </si>
  <si>
    <t>XII.2. Inwestycje w infrastrukturę ochrony zdrowia o znaczeniu ponadregionalnym - Zapewnienie standardów opieki medycznej na Bloku Operacyjnym i Oddziale Intensywnej Terapii USK w Białymstoku.</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</si>
  <si>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</si>
  <si>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Kryteria premiują projekty, których realizatorzy posiadają akredytację wydaną na podstawie ustawy o akredytacji o ochronie zdrowia  lub są w okresie przygotowawczym do przeprowadzenia wizyty akredytacyjnej  (okres przygotowawczy rozpoczyna się od daty podpisania przez dany podmiot umowy z w zakresie przeprowadzenia przeglądu akredytacyjnego) lub posiadają certyfikat normy EN 15224 - Usługi Ochrony Zdrowia – System Zarządzania Jakością.</t>
  </si>
  <si>
    <t>Kryteria premiują projekty, których realizatorzy uczestniczą w kształceniu przeddyplomowym lub podyplomowym kadr medycznych.</t>
  </si>
  <si>
    <t xml:space="preserve">Kryteria premiują projekty realizowane przez podmioty posiadające wysoką efektywność finansową. </t>
  </si>
  <si>
    <t>Kryteria premiują projekty zakładające, jako element projektu, działania z zakresu telemedycyny, w szczególności w zakresie współpracy szpitala lub AOS z POZ (dotyczy Programu Operacyjnego Infrastruktura i Środowisko oraz tych Regionalnych Programów Operacyjnych, gdzie ww. projekty nie mogą być realizowane w ramach CT2).</t>
  </si>
  <si>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</si>
  <si>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 xml:space="preserve">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t>
  </si>
  <si>
    <t>Adekwatność działań do potrzeb</t>
  </si>
  <si>
    <t>Kadra medyczna do obsługi wyrobów medycznych</t>
  </si>
  <si>
    <t>Infrastruktura techniczna na potrzeby aparatury medycznej</t>
  </si>
  <si>
    <t>Program restrukturyzacji</t>
  </si>
  <si>
    <t>Współpraca z innymi podmiotami leczniczymi</t>
  </si>
  <si>
    <t>Kryteria premiują projekty realizowane przez podmioty posiadające wysoki poziom wykorzystania (obłożenia) łóżek w oddziałach lub innych komórkach organizacyjnych objętych zakresem projektu – dotyczy szpitali.</t>
  </si>
  <si>
    <t>Zakres inwestycji objętej projektem</t>
  </si>
  <si>
    <t>Skrócenie średniego czasu hospitalizacji</t>
  </si>
  <si>
    <t>Kryteria premiują projekty zakładające działania przyczyniające się do spadku ryzyka wystąpienia zakażeń szpitalnych na oddziałach lub innych jednostkach organizacyjnych szpitala objętych zakresem projektu – dotyczy szpitali.</t>
  </si>
  <si>
    <t>Zakażenia szpitalne</t>
  </si>
  <si>
    <t>Wykorzystywanie rozwiązań z zakresu telemedycyny</t>
  </si>
  <si>
    <t>Ponadregionalność projektu</t>
  </si>
  <si>
    <t>Zakres wsparcia</t>
  </si>
  <si>
    <t xml:space="preserve">Efektywność ekonomiczna </t>
  </si>
  <si>
    <t>bd.</t>
  </si>
  <si>
    <t>Uwzględnienie w projekcie rozwiązań przyczyniających się do poprawy efektywności energetycznej, w szczególności do obniżenia zużycia energii lub efektywniejszego jej wykorzystywania/zmniejszenia energochłonności obiektu.</t>
  </si>
  <si>
    <t>Posiadanie przez podmiot leczniczy informatycznych systemów szpitalnych.</t>
  </si>
  <si>
    <t>Wnioskodawca dysponuje lub najpóźniej w dniu zakończenia okresu kwalifikowalności wydatków określonego w umowie o dofinansowanie projektu będzie dysponował kadrą medyczną odpowiednio wykwalifikowaną do obsługi wyrobów medycznych objętych projektem.</t>
  </si>
  <si>
    <t>Projekt nie wspiera dużych instytucji udzielających świadczeń opiekuńczych i pielęgnacyjnych zdefiniowanych w polskim prawie, dostarczających usług opieki dedykowanych dla osób niepełnosprawnych, dzieci, osób starszych i niepełnosprawnych umysłowo.</t>
  </si>
  <si>
    <t>Projekt uzyskał pozytywną rekomendację Komitetu Sterującego ds. koordynacji interwencji EFSI w sektorze zdrowia wyrażoną we właściwej uchwale (dotyczy tylko projektów wybieranych do dofinansowania w trybie pozakonkursowym oraz projektów dotyczących utworzenia nowego ośrodka kardiochirurgicznego dla dzieci niezależnie od trybu wyboru projektu do realizacji).</t>
  </si>
  <si>
    <t>Wniosek złożony w terminie</t>
  </si>
  <si>
    <t>Wniosek sporządzono na obowiązującym formularzu.</t>
  </si>
  <si>
    <t>Wniosek wypełniony jest w języku polskim.</t>
  </si>
  <si>
    <t>Kompletność dokumentacji aplikacyjnej: wniosku i załączników.</t>
  </si>
  <si>
    <t>Zgodność z Programem Operacyjnym Infrastruktura i Środowisko, „Szczegółowym opisem osi priorytetowych POIiŚ” oraz regulaminem konkursu (w przypadku projektów wybieranych w trybie konkursowym).</t>
  </si>
  <si>
    <t>Wnioskodawca nie podlega wykluczeniu z ubiegania się o dofinansowanie.</t>
  </si>
  <si>
    <t>Wnioskodawca nie jest przedsiębiorstwem w trudnej sytuacji w rozumieniu unijnych przepisów dotyczących pomocy państwa (jeśli dotyczy)</t>
  </si>
  <si>
    <t>Projekt nie został zakończony przed złożeniem dokumentacji aplikacyjnej</t>
  </si>
  <si>
    <t>Projekt nie został usunięty wcześniej z wykazu projektów zidentyfikowanych, stanowiących zał. nr 5 do SZOOP</t>
  </si>
  <si>
    <t>Spójność informacji zawartych we wniosku, załącznikach do wniosku.</t>
  </si>
  <si>
    <t>Poprawność analizy finansowej i ekonomicznej</t>
  </si>
  <si>
    <t>Poprawność identyfikacji i przypisania wydatków projektu z punktu widzenia ich kwalifikowalności</t>
  </si>
  <si>
    <t>Gotowość techniczna projektu do realizacji na poziomie wymaganym dla danego priorytetu/działania POIiŚ</t>
  </si>
  <si>
    <t>Gotowość organizacyjno-instytucjonalna projektu w obszarze zawierania umów.</t>
  </si>
  <si>
    <t>Wykonalność finansowa projektu</t>
  </si>
  <si>
    <t>Pomoc publiczna</t>
  </si>
  <si>
    <t>Zgodność projektu z wymaganiami prawa dotyczącego ochrony środowiska.</t>
  </si>
  <si>
    <t>Trwałość projektu</t>
  </si>
  <si>
    <t>Zasada zapobiegania dyskryminacji i równość szans kobiet i mężczyzn</t>
  </si>
  <si>
    <t>Zasada zrównoważonego rozwoju</t>
  </si>
  <si>
    <t>Klauzula delokalizacyjna (jeśli dotyczy)</t>
  </si>
  <si>
    <t xml:space="preserve">Kryteria premiują projekty zakładające rozwiązania przyczyniające się do poprawy efektywności energetycznej, w szczególności do obniżenia zużycia energii lub efektywniejszego jej wykorzystywania lub zmniejszenia energochłonności obiektu.
</t>
  </si>
  <si>
    <t xml:space="preserve">Wnioskodawca dysponuje lub najpóźniej w dniu zakończenia okresu kwalifikowalności wydatków określonego w umowie o dofinansowanie projektu będzie dysponował infrastrukturą techniczną niezbędną do instalacji i użytkowania sprzętu i aparatury medycznej objętej projektem. </t>
  </si>
  <si>
    <t>W ramach kryterium badaniu będzie podlegał wskaźnik rentowności netto.</t>
  </si>
  <si>
    <t>W ramach kryterium badaniu będzie podlegał wskaźnik płynności.</t>
  </si>
  <si>
    <t>W ramach kryterium badaniu będzie podlegał wskaźnik zadłużenia wymagalnego.</t>
  </si>
  <si>
    <t>W ramach kryterium badaniu będzie podlegał wskaźnik zadłużenia ogólnego.</t>
  </si>
  <si>
    <t xml:space="preserve">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</si>
  <si>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t>Kryteria premiują projekty zakładające działania, rozwiązania lub produkty innowacyjne.</t>
  </si>
  <si>
    <t>Kryteria premiują projekty zakładające rozwiązania przyczyniające się do poprawy efektywności energetycznej, w szczególności do obniżenia zużycia energii lub efektywniejszego jej wykorzystywania lub zmniejszenia energochłonności obiektu.</t>
  </si>
  <si>
    <t>Kryteria premiują projekty zakładające doposażenie lub modernizację infrastruktury Bloku Operacyjnego przepisów celu zwiększenia jakości i bezpieczeństwa realizowanych świadczeń – dotyczy szpitali / Kryteria premiują projekty zakładające zwiększenie liczby stanowisk intensywnej terapii – dotyczy szpitali / Kryteria premiują projekty zakładające doposażenie lub modernizację infrastruktury Oddziału/ów Anestezjologii i Intensywnej Terapii w celu zwiększenia jakości i bezpieczeństwa realizowanych świadczeń – dotyczy szpitali.</t>
  </si>
  <si>
    <t>Wpływ realizacji projektu na spadek ryzyka wystąpienia zakażeń szpitalnych na oddziałach lub innych jednostkach organizacyjnych szpitala objętych zakresem projektu w stosunku do roku bazowego (rok poprzedzający rok złożenia wniosku o dofinansowanie).</t>
  </si>
  <si>
    <t>Sprawdzane jest, w jakim stopniu  projekt jest zgodny lub komplementarny z celami Strategii Unii Europejskiej dla regionu Morza Bałtyckiego.</t>
  </si>
  <si>
    <t>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t>
  </si>
  <si>
    <t>W ramach kryterium badaniu będzie podlegała ekonomiczna stopa zwrotu(ERR) wyrażona w % w 10-cio letnim okresie referencyjnym analizy.</t>
  </si>
  <si>
    <t>Zakres projektu jest zgodny z przyjętą przez Radę Ministrów strategią ponadregionalną oraz jest to przedsięwzięcie o rzeczywistym potencjale ponadregionalnym, tj. cechujące się wartością dodaną wynikającą z koncentracji na zadaniach wykraczających poza obszar województwa, istotnych dla rozwoju na szerszym obszarze.</t>
  </si>
  <si>
    <t>Formularz wniosku dostępny jest na stronach internetowych instytucji organizujących nabór wniosków, do których odwołanie zawiera się w ogłoszeniu o naborze projektów lub w wezwaniu do złożenia wniosku o dofinansowanie. Formularz dotyczący projektów pomocy technicznej dystrybuowany będzie indywidualnie do potencjalnych beneficjentów (wnioskodawców).</t>
  </si>
  <si>
    <t>Warunkiem spełnienia kryterium jest wykazanie, że wobec potencjalnego beneficjenta (wnioskodawcy) nie orzeczono zakazu dostępu do środków funduszy europejskich na podstawie odrębnych przepisów takich jak:
a) art. 207 ust. 4 ustawy z dnia 27 sierpnia 2009 r. o finansach publicznych (t.j. Dz. U. 2013 r. poz. 885 z późn. zm.);
b) art. 12 ust. 1 pkt 1 ustawy z dnia 15 czerwca 2012 r. o skutkach powierzania wykonywania pracy cudzoziemcom przebywającym wbrew przepisom na terytorium Rzeczypospolitej Polskiej (Dz. U. 2012 poz. 769);
c) art. 9 ust. 1 pkt 2a ustawy z dnia 28 października 2002 r. o odpowiedzialności podmiotów zbiorowych za czyny zabronione pod groźbą kary (t.j. Dz. U. 2014 r. poz. 1417 z późn. zm.).</t>
  </si>
  <si>
    <t>Czy wnioskodawca nie jest przedsiębiorstwem w trudnej sytuacji w rozumieniu Komunikatu Komisji Wytyczne dotyczące pomocy państwa na ratowanie i restrukturyzację przedsiębiorstw niefinansowych znajdujących się w trudnej sytuacji (Dz. Urz. UE 2014 C 249/01)?</t>
  </si>
  <si>
    <t>Warunkiem spełnienia kryterium jest wykazanie, że projekt nie został fizycznie ukończony (w przypadku robót budowlanych) lub w pełni zrealizowany (w przypadku dostaw i usług) przed przedłożeniem wniosku o dofinansowanie, niezależnie od tego, czy wszystkie dotyczące tego projektu płatności zostały przez beneficjenta dokonane. Przez projekt ukończony/zrealizowany należy rozumieć projekt, dla którego przed dniem złożenia wniosku o dofinansowanie nastąpił odbiór ostatnich robót, dostaw lub usług.</t>
  </si>
  <si>
    <t>Zgodnie z wytycznymi horyzontalnymi w zakresie system wyboru projektów, w przypadku projektów w trybie pozakonkursowym, nie ma możliwości wyboru do dofinansowania w trybie pozakonkursowym projektu, który został usunięty wcześniej z wykazu projektów zidentyfikowanych.</t>
  </si>
  <si>
    <t>Ocena polegać będzie na weryfikacji spójności informacji zawartych we wniosku oraz załącznikach do wniosku w tym dokumentacji technicznej. Wymóg spójności dokumentów nie oznacza konieczności sporządzania na nowo dokumentów przygotowanych na wcześniejszym etapie przygotowania projektu (np. studium wykonalności). Różnice pomiędzy dokumentami przygotowywanymi w oparciu o ogólne informacje a dokumentem ostatecznym nie oznaczają niespełnienia kryterium, konieczne jest jedynie wyjaśnienie przyczyn różnic oraz zaktualizowanie informacji, które są umieszczone we wniosku o dofinansowanie, w szczególności tych mających wpływ na wysokość dofinansowania.</t>
  </si>
  <si>
    <t>Sprawdzana jest potencjalna kwalifikowalność wydatków planowanych do poniesienia na podstawie informacji zawartych we wniosku o dofinansowanie, czyli poprawność przypisania wydatków do wydatków kwalifikowalnych zgodnie z zasadami zawartymi w „Wytycznych w zakresie kwalifikowania wydatków …”. Ponadto weryfikowany jest sposób opisu wydatków kwalifikowalnych pod kątem uzasadnienia włączenia do wydatków kwalifikowalnych tych wydatków, dla których, zgodnie z Wytycznymi6, warunkiem koniecznym dla ich uznania za kwalifikowalne jest ich wskazanie we wniosku o dofinansowanie i w umowie o dofinansowanie.</t>
  </si>
  <si>
    <t>Sytuacja finansowa potencjalnego beneficjenta/operatora (wnioskodawcy) nie zagraża realizacji i utrzymaniu rezultatów projektu, potwierdzone, wiarygodne źródła współfinansowania projektu co najmniej w okresie trwałości projektu.</t>
  </si>
  <si>
    <t>Sprawdzana jest zgodność projektu z przepisami o pomocy publicznej, tj. czy wsparcie będzie stanowiło pomoc publiczną w rozumieniu art. 107 ust. 1 TFUE.
Jeśli wsparcie nie stanowi pomocy publicznej, czy przedstawiono odpowiednie wyjaśnienia, na przykład w zakresie:
• braku wystąpienia korzyści dla wnioskodawcy odbiegającej od rynkowej (np. ze względu na spełnienie kryteriów Altmark lub spełnienie Testu Prywatnego Inwestora);
• nieprowadzenia przez wnioskodawcę działalności gospodarczej w rozumieniu prawa UE;• braku możliwości zakłócenia konkurencji na wewnętrznym rynku UE;
• braku wpływu wsparcia na handel między państwami członkowskimi UE?
Wyjaśnienia powinny zawierać odniesienia do właściwych dokumentów instytucji Unii Europejskiej, na przykład do:
• Siatek analitycznych dotyczących infrastruktury oraz
• (projektu) Komunikatu Komisji – Zawiadomienie Komisji w sprawie pojęcia pomocy państwa w rozumieniu art. 107 ust. 1 TFUE.
Jeśli wsparcie stanowi pomoc publiczną, czy pomoc jest zgodna z rynkiem wewnętrznym i czy wskazano podstawę zgodności tej pomocy z rynkiem wewnętrznym UE wraz z wyjaśnieniem, czy pomoc podlega obowiązkowi notyfikacji Komisji Europejskiej, o którym mowa w art. 108 ust. 3 TFUE?</t>
  </si>
  <si>
    <t>Sprawdzane jest, czy projekt został przygotowany (albo jest przygotowywany i właściwa instytucja jest w stanie na bieżąco weryfikować poprawność dalszych działań w tym zakresie) zgodnie z prawem dotyczącym ochrony środowiska, w tym:
• ustawą z dnia 3 października 2008 r. o udostępnianiu informacji o środowisku i jego ochronie, udziale społeczeństwa w ochronie środowiska oraz o ocenach oddziaływania na środowisko (t.j. Dz.U. z 2013 r. poz. 1235 z późn.zm);
• ustawą z dnia 27 kwietnia 2001 r. Prawo ochrony środowiska (t.j. Dz.U. z 2013 r. poz. 1232 z poźn.zm);
• ustawą z dnia 16 kwietnia 2004 r. o ochronie przyrody (t.j. Dz.U. z 2013 r. poz. 627 z późn.zm);
• ustawą z dnia 18 lipca 2001 r. Prawo wodne (t.j. Dz.U. z 2012 r. poz. 145 z późn.zm).
Weryfikacji podlega pełna dokumentacja, zgodnie z Wytycznymi w zakresie postępowania w sprawie oceny oddziaływania na środowisko dla przedsięwzięć współfinansowanych z krajowych lub regionalnych programów operacyjnych.</t>
  </si>
  <si>
    <t>Sprawdzana jest zgodność projektu z horyzontalnymi zasadami niedyskryminacji i równości szans ze względu na płeć. W szczególności przedmiotem sprawdzenia jest, czy projekt nie ogranicza równego dostępu do zasobów (towarów, usług, infrastruktury) ze względu na płeć, pochodzenie rasowe lub etniczne, religię lub przekonania, niepełnosprawność, wiek lub orientację seksualną. W przypadku osób
z niepełnosprawnościami, niedyskryminacyjny charakter projektu oznacza konieczność stosowania zasady uniwersalnego projektowania i racjonalnych usprawnień zapewniających dostępność oraz możliwości korzystania ze wspieranej infrastruktury.</t>
  </si>
  <si>
    <t>Sprawdzane jest, czy projekt obejmuje finansowanie przedsięwzięć minimalizujących oddziaływanie działalności człowieka na środowisko. Zasada zrównoważonego rozwoju jest zachowana, jeżeli w ramach projektu zakłada się podejmowanie działań ukierunkowanych na: racjonalne gospodarowanie zasobami, ograniczenie presji na środowisko, uwzględnianie efektów środowiskowych w zarządzaniu, podnoszenie świadomości ekologicznej społeczeństwa.</t>
  </si>
  <si>
    <t>Sprawdzane jest, czy w przypadku pomocy udzielonej ze środków POIiŚ 2014-2020 dużemu przedsiębiorcy, wkład finansowy z funduszy nie spowoduje znacznej utraty miejsc pracy w istniejących lokalizacjach tego przedsiębiorcy na terytorium UE w związku z realizacją dofinansowywanego projektu.</t>
  </si>
  <si>
    <t>Zdolność do adaptacji do zmian klimatu i reagowania na ryzyko powodziowe (jeśli dotyczy)</t>
  </si>
  <si>
    <t>Posiadanie przez podmiot leczniczy akredytacji wydanej na podstawie ustawy z dnia 6 listopada 2008 r. o akredytacji w ochronie zdrowia (dalej: akredytacji) lub jest w okresie przygotowawczym do przeprowadzenia wizyty akredytacyjnej  lub posiada certyfikat normy EN 15224 – Usługi Ochrony Zdrowia – System Zarządzania Jakością (dalej: certyfikat).</t>
  </si>
  <si>
    <t>Podmiot leczniczy uczestniczy w kształceniu przeddyplomowym i podyplomowym kadr systemu Państwowego Ratownictwa Medycznego.</t>
  </si>
  <si>
    <t>Informacje w treści wniosku spełniają wymogi ustawy z dnia 7 października 1999 r. o języku polskim.
Tytuł i opis projektu w jasny i nie budzący wątpliwości sposób powinien obrazować faktyczne zadanie lub realizację pewnego etapu większego przedsięwzięcia, które zostanie w określonych ramach zrealizowane.</t>
  </si>
  <si>
    <t>Rodzaj załączników do wniosku o dofinansowanie i zakres informacji wymaganych w dokumentacji
aplikacyjnej dla projektów wybieranych:
• w trybie konkursowym zawarty jest w ogłoszeniu o konkursie.
• w trybie pozakonkursowym określa instytucja przyjmująca wniosek.
Kryterium nie ma zastosowania do braków formalnych lub oczywistych omyłek, o których mowa w art. 43 ustawy wdrożeniowej, zgodnie z którym właściwa instytucja wzywa wnioskodawcę do uzupełnienia wniosku lub poprawienia w nim oczywistej omyłki w wyznaczonym terminie nie krótszym niż 7 dni, pod rygorem pozostawienia wniosku bez rozpatrzenia
Załączniki do wniosku są ważne i zgodne z odpowiednimi polskimi oraz unijnymi przepisami, szczególnie jeśli chodzi o przepisy o ochronie środowiska, przepisy ustawy z dnia 27 marca 2003 r. o planowaniu i zagospodarowaniu przestrzennym, ustawy z 7 lipca 1994 r. Prawo budowlane.</t>
  </si>
  <si>
    <t>Zakres wymaganych załączników projektów konkursowych zawarty jest w ogłoszeniu o konkursie. W przypadku projektów wybieranych w trybie pozakonkursowym zestawienie wymaganych dokumentów określa instytucja przyjmująca wniosek. W ramach kryterium oceniana będzie również zgodność zapisów wniosku z wymogami instrukcji do wypełnienia formularza wniosku o dofinansowanie.
Aktualna instrukcja do wypełnienia wniosku jest dostępna wraz z regulaminem konkursu bądź wskazana przez właściwą instytucje (dla projektów wybieranych w trybie pozakonkursowym).
Kryterium nie ma zastosowania do braków formalnych lub oczywistych omyłek, o których mowa w art. 43 ustawy wdrożeniowej, zgodnie z którym właściwa instytucja wzywa wnioskodawcę do uzupełnienia wniosku lub poprawienia w nim oczywistej omyłki w wyznaczonym terminie nie krótszym niż 7 dni, pod rygorem pozostawienia wniosku bez rozpatrzenia.</t>
  </si>
  <si>
    <t>Sprawdzana jest zgodność z Wytycznymi w zakresie zagadnień związanych z przygotowaniemprojektów inwestycyjnych, w tym projektów generujących dochód i projektów hybrydowych na lata 2014-2020 (gdy mają zastosowanie). 
W przypadku kwestii nieuregulowanych w powyższych Wytycznych, należy sprawdzić zgodność z Załącznikiem III (Metodyka przeprowadzania analizy kosztów i korzyści) do rozporządzenia wykonawczego Komisji (UE) nr 2015/207 z 20 stycznia 2015 r., rozporządzeniem delegowanym Komisji (UE) nr 480/2014 z dnia 3 marca 2014 r. oraz Guide to cost-benefit Analysis of Investment Projects (z ang. Przewodnikiem do analizy kosztów i korzyści projektów inwestycyjnych) z grudnia 2014 r. W przypadku dokumentów sektorowych (np. Blue Books, z ang. Niebieskie Księgi) należy sprawdzić zgodność również z tymi dokumentami.
Kryterium nie ma zastosowania jeśli poprawność została sprawdzona na wcześniejszym etapie oceny projektu, a dane mające wpływ na poziom dofinansowania nie uległy zmianie.</t>
  </si>
  <si>
    <t>W zależności od priorytetu/działania/typu projektu udokumentowane prawo do dysponowania gruntami lub obiektami na cele inwestycji, posiadanie wymaganej dokumentacji technicznej i projektowej, wymaganych prawem decyzji, uzgodnień i pozwoleń administracyjnych. Szczegółową listę wymaganych dokumentów określa instytucja organizująca konkurs w ogłoszeniu o konkursie. W
przypadku projektów wybieranych w trybie pozakonkursowym listę wymaganych dokumentów określa instytucja przyjmująca wniosekpośrednicząca.</t>
  </si>
  <si>
    <t>Sprawdzane jest, czy potencjalny beneficjent (wnioskodawca) i wszystkie podmioty, które zgodnie z informacją zawartą we wniosku mogą ponosić wydatki kwalifikowalne w ramach projektu posiadają procedury (tryb postępowania) w obszarze zawierania umów dla zadań objętych projektem. 
W przypadku umów zawieranych zgodnie z ustawą Prawo zamówień publicznych, zgodność z zasadami obowiązującymi w ramach POIiŚ jest zapewniona przez działanie zgodnie z tą ustawą. W przypadku umów, do których nie stosuje się ustawy Prawo zamówień publicznych potencjalny beneficjent (wnioskodawca) powinien przedstawić wewnętrzne procedury uwzględniające zasady zawierania
umów określone w „Wytycznych w zakresie kwalifikowania wydatków w ramach POIiŚ 2014-2020”7.
Kryterium spełnione jest w przypadku, gdy potencjalny beneficjent (wnioskodawca) przedstawi procedury (własne i podmiotów, o których mowa w zdaniu pierwszym) wymagane zgodnie z kryterium, które są zgodne z zasadami obowiązującymi w POIiŚ.</t>
  </si>
  <si>
    <t>Sprawdzane jest zachowanie przez projekt (operację) zasady trwałości, zgodnie z art. 71 rozporządzenia Parlamentu Europejskiego i Rady (UE) nr 1303/2013 z dnia 17 grudnia 2013 r.
1. Czy w przypadku operacji obejmującej inwestycje w infrastrukturę lub inwestycje produkcyjne wnioskodawca oraz podmiot kontrolujący wnioskodawcę (właściciel/właściciele wnioskodawcy) złożyli oświadczenie, w którym zobowiązali się, że w okresie 5 lat (okres może zostać skrócony do 3 lat w przypadkach utrzymania inwestycji lub miejsc pracy stworzonych przez MŚP) od płatności
końcowej lub w okresie wynikającym ze znajdujących zastosowanie w danym przypadku przepisów o pomocy publicznej:
• wnioskodawca nie zaprzestanie działalności produkcyjnej lub nie przeniesie jej poza obszar objęty programem;
• nie dojdzie do zmiany własności elementu infrastruktury, która przyniesie przedsiębiorstwu lubpodmiotowi publicznemu nienależne korzyści;
• nie dojdzie do istotnej zmiany wpływającej na charakter operacji, jej cele lub warunki wdrażania, która mogłaby doprowadzić do naruszenia jej pierwotnych celów.
2. Czy w przypadku operacji obejmującej inwestycje w infrastrukturę lub inwestycje produkcyjne wnioskodawca nie będący małym lub średnim przedsiębiorstwem oraz podmiot kontrolujący wnioskodawcę (właściciel/ właściciele wnioskodawcy) złożyli oświadczenie, w którym zobowiązali się, że w okresie 10 lat od płatności końcowej lub w okresie wynikającym ze znajdujących zastosowanie w danym przypadku przepisów o pomocy publicznej, nie dojdzie do przeniesienie działalności produkcyjnej, której dotyczyło dofinansowanie, poza obszar UE?</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</si>
  <si>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Aplikacja projektowa musi wyraźnie wskazywać czy inwestycja ma wpływ na
ryzyko powodziowe, a jeśli tak, to w jaki sposób zarządza się tym ryzykiem.</t>
  </si>
  <si>
    <t>IV kwartał 2017 r.</t>
  </si>
  <si>
    <t>Joanna Gęsiarz, Departament Funduszy Europejskich i e-Zdrowia, specjalista, 
tel. 22 53 00 160, e-mail: j.gesiarz@mz.gov.pl
Małgorzata Iwanicka-Michałowicz,  Departament Funduszy Europejskich i e-Zdrowia, naczelnik, 
tel. 22 53 00 396, e-mail: m.iwanicka@mz.gov.pl</t>
  </si>
  <si>
    <t>Joanna Gęsiarz, Departament Funduszy 
Europejskich i e-Zdrowia, specjalista, 
tel. 22 53 00 160, e-mail: j.gesiarz@mz.gov.pl
Małgorzata Iwanicka-Michałowicz,  Departament Funduszy Europejskich i e-Zdrowia, naczelnik, 
tel. 22 53 00 396, e-mail: m.iwanicka@mz.gov.pl</t>
  </si>
  <si>
    <t>Datę złożenia wniosku dla projektów wybieranych w trybie pozakonkursowym określa IP/IW indywidualnie dla każdego projektu w wezwaniu do złożenia wniosku o dofinansowanie (o którym mowa w art. 48 ust 1 ustawy wdrożeniowej).</t>
  </si>
  <si>
    <t xml:space="preserve"> Kryteria premiują projekty realizowane przez podmioty posiadające zatwierdzony przez podmiot tworzący program restrukturyzacji, zawierający działania prowadzące do poprawy ich efektywności – dotyczy szpitali.</t>
  </si>
  <si>
    <t>Zgodność z realizacją zasady n+3</t>
  </si>
  <si>
    <t>W ramach kryterium ocenie podlega czy harmonogram realizacji projektu nie narusza zasady n+3 w zakresie kwalifikowalności wydatków.</t>
  </si>
  <si>
    <t>Kryteria premiują projekty zakładające rozwiązania przyczyniające się do upowszechnienia stosowania usprawnień dla osób z niepełnosprawnościami i niesamodzielnych./ Kryteria premiują projekty, w których wsparta infrastruktura będzie dostosowana - zgodnie z koncepcją uniwersalnego projektowania - do potrzeb osób z różnymi formami niepełnosprawności.</t>
  </si>
  <si>
    <t>Zgodność projektu ze Strategią Unii Europejskiej dla regionu Morza Bałtyckiego (SUE RMB)</t>
  </si>
  <si>
    <t>Wpływ projektu na poprawę szybkości i precyzji diagnostyki</t>
  </si>
  <si>
    <t xml:space="preserve"> Kryteria premiują projekty zakładające działania z zakresu wsparcia przygotowania podmiotów udzielających świadczeń opieki zdrowotnej do prowadzenia EDM zgodnie ze standardem HL7 CDA oraz jej wymiany, uzupełnienie zdiagnozowanych deficytów w zakresie zasobów infrastruktury IT (sprzęt, oprogramowanie itp.) lub budowę oprogramowania klasy HIS (dotyczy Programu Operacyjnego Infrastruktura i Środowisko oraz tych Regionalnych Programów Operacyjnych, gdzie ww. projekty 
nie mogą być realizowane w ramach CT2).
</t>
  </si>
  <si>
    <t>KRYTERIA WYBORU PROJEKTÓW - Działanie 9.1  kryteria dodatkowe formalne</t>
  </si>
  <si>
    <t>KRYTERIA WYBORU PROJEKTÓW - Działanie 9.1 kryteria merytoryczne I stopnia</t>
  </si>
  <si>
    <t>KRYTERIA WYBORU PROJEKTÓW - Działanie 9.2 kryteria dodatkowe formalne</t>
  </si>
  <si>
    <t>KRYTERIA WYBORU PROJEKTÓW - Działanie 9.2 kryteria merytoryczne I stopnia</t>
  </si>
  <si>
    <t xml:space="preserve">  Liczba wybudowanych instytucji ochrony zdrowia - 1</t>
  </si>
  <si>
    <t>Liczba doposażonych instytucji ochrony zdrowia - 1 Liczba przebudowanych instytucji ochrony zdrowia - 1 Liczba wybudowanych instytucji ochrony zdrowia - 1</t>
  </si>
  <si>
    <t xml:space="preserve">  Liczba wybudowanych instytucji ochrony zdrowia - 4</t>
  </si>
  <si>
    <t xml:space="preserve">Liczba doposażonych instytucji ochrony zdrowia - 1  </t>
  </si>
  <si>
    <t xml:space="preserve">Liczba doposażonych instytucji ochrony zdrowia - 1 Liczba przebudowanych instytucji ochrony zdrowia - 1 </t>
  </si>
  <si>
    <t xml:space="preserve">  Liczba wybudowanych instytucji ochrony zdrowia - 7</t>
  </si>
  <si>
    <t>Liczba doposażonych instytucji ochrony zdrowia - 1  Liczba wybudowanych instytucji ochrony zdrowia - 1</t>
  </si>
  <si>
    <t xml:space="preserve"> Liczba przebudowanych instytucji ochrony zdrowia - 1 </t>
  </si>
  <si>
    <t>POIiŚ.9.K.7</t>
  </si>
  <si>
    <t>POIiŚ.9.K.8</t>
  </si>
  <si>
    <t>POIiŚ.9.K.9</t>
  </si>
  <si>
    <t>POIiŚ.9.K.10</t>
  </si>
  <si>
    <r>
      <t xml:space="preserve">Konkurs w zakresie
wsparcia oddziałów oraz innych jednostek organizacyjnych szpitali ponadregionalnych udzielających świadczeń zdrowotnych stacjonarnych i całodobowych na rzecz osób dorosłych, dedykowanych chorobom układu oddechowego, chorobom układu kostno-stawowo-mięśniowego oraz oddziałów udzielających świadczeń zdrowotnych stacjonarnych i całodobowych w zakresie ginekologii, położnictwa, neonatologii, pediatrii i innych oddziałów zjamujących się leczeniem dzieci
oraz
wsparcia pracowni diagnostycznych oraz innych jednostek zajmujących się diagnostyką współpracujących z oddziałami oraz innymi jednostkami organizacyjnymi szpitali ponadregionalnych, udzielających świadczeń zdrowotnych stacjonarnych i całodobowych na rzecz osób dorosłych, dedykowanych chorobom układu oddechowego, chorobom układu kostno-stawowo-mięśniowego oraz oddziałów udzielających świadczeń zdrowotnych stacjonarnych i całodobowych w zakresie ginekologii, położnictwa, neonatologii, pediatrii i innych oddziałów zjamujących się leczeniem dzieci
dla projektów realizowanych </t>
    </r>
    <r>
      <rPr>
        <b/>
        <sz val="10"/>
        <color theme="1"/>
        <rFont val="Calibri"/>
        <family val="2"/>
        <charset val="238"/>
        <scheme val="minor"/>
      </rPr>
      <t>na terytorium Rzeczypospolitej Polskiej z wyłączeniem województwa mazowieckiego.</t>
    </r>
  </si>
  <si>
    <t>IV kwartał 2016 r.</t>
  </si>
  <si>
    <t>4/2016</t>
  </si>
  <si>
    <t>9.1 Infrastruktura ratownictwa medycznego</t>
  </si>
  <si>
    <t xml:space="preserve">Podmioty lecznicze udzielające świadczeń zdrowotnych w zakresie ratownictwa medycznego posiadające w swej strukturze SOR ujęty w WPDSPRM jako istniejący (forma prawna – kod 116, kod 117, kod 146, kod 165)
</t>
  </si>
  <si>
    <t>IV</t>
  </si>
  <si>
    <r>
      <t xml:space="preserve">Konkurs w zakresie
wwsparcia istniejących szpitalnych oddziałów ratunkowych, ze szczególnym uwzględnieniem stanowisk wstępnej intensywnej terapii 
dla projektów realizowanych </t>
    </r>
    <r>
      <rPr>
        <b/>
        <sz val="10"/>
        <color theme="1"/>
        <rFont val="Calibri"/>
        <family val="2"/>
        <charset val="238"/>
        <scheme val="minor"/>
      </rPr>
      <t>na terytorium województwa mazowieckiego.</t>
    </r>
  </si>
  <si>
    <r>
      <t xml:space="preserve">Konkurs w zakresie
wsparcia oddziałów oraz innych jednostek organizacyjnych szpitali ponadregionalnych udzielających świadczeń zdrowotnych stacjonarnych i całodobowych na rzecz osób dorosłych, dedykowanych chorobom układu oddechowego, chorobom układu kostno-stawowo-mięśniowego oraz oddziałów udzielających świadczeń zdrowotnych stacjonarnych i całodobowych w zakresie ginekologii, położnictwa, neonatologii, pediatrii i innych oddziałów zjamujących się leczeniem dzieci
oraz
wsparcia pracowni diagnostycznych oraz innych jednostek zajmujących się diagnostyką współpracujących z oddziałami oraz innymi jednostkami organizacyjnymi szpitali ponadregionalnych, udzielających świadczeń zdrowotnych stacjonarnych i całodobowych na rzecz osób dorosłych, dedykowanych chorobom układu oddechowego, chorobom układu kostno-stawowo-mięśniowego oraz oddziałów udzielających świadczeń zdrowotnych stacjonarnych i całodobowych w zakresie ginekologii, położnictwa, neonatologii, pediatrii i innych oddziałów zjamujących się leczeniem dzieci
dla projektów realizowanych </t>
    </r>
    <r>
      <rPr>
        <b/>
        <sz val="10"/>
        <color theme="1"/>
        <rFont val="Calibri"/>
        <family val="2"/>
        <charset val="238"/>
        <scheme val="minor"/>
      </rPr>
      <t>na terytorium województwa mazowieckiego.</t>
    </r>
  </si>
  <si>
    <t>A. Rozwój profilaktyki zdrowotnej, diagnostyki i medycyny naprawczej ukierunkowany na główne problemy epidemiologiczne w Polsce                                                                                                                 B. Przeciwdziałanie negatywnym trendom demograficznym poprzez rozwój opieki nad matką i dzieckiem oraz osobami starszymi</t>
  </si>
  <si>
    <t>7. Wsparcie istniejących SOR, ze szczególnym uwzględnieniem stanowisk wstępnej intensywnej terapii (roboty budowlane, doposażenie)</t>
  </si>
  <si>
    <t>12. Wsparcie ponadregionalnych podmiotów leczniczych udzielających świadczeń zdrowotnych stacjonarnych i całodobowych na rzecz osób dorosłych, dedykowanych chorobom, które są istotną przyczyną dezaktywizacji zawodowej (roboty budowlane, doposażenie)                                                                                                                                                                                    15. Wsparcie ponadregionalnych podmiotów leczniczych udzielających świadczeń zdrowotnych stacjonarnych i całodobowych w zakresie ginekologii, położnictwa, neonatologii, pediatrii oraz innych oddziałów zajmujących się leczeniem dzieci (roboty budowlane, doposażenie)</t>
  </si>
  <si>
    <t>Liczba wspartych podmiotów leczniczych udzielających świadczeń ratownictwa medycznego lub jednostek organizacyjnych szpitali wyspecjalizowanych w zakresie udzielania świadczeń niezbędnych dla ratownictwa medycznego</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</si>
  <si>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</si>
  <si>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PI 10ii Poprawa jakości, skuteczności i dostępności szkolnictw wyższego oraz kształcenia na poziomie równoważnym w celu zwiększenia udziału i poziomu osiągnięć, zwłaszcza w przypadku grup w niekorzystnej sytuacji</t>
  </si>
  <si>
    <t>PI 9iv Ułatwianie dostępu do przystępnych cenowo, trwałych oraz wysokiej jakości usług, w tym opieki zdrowotnej i usług socjalnych świadczonych w interesie ogólnym</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</si>
  <si>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</si>
  <si>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PI 8vi Aktywne i zdrowe starzenie się</t>
  </si>
  <si>
    <t>PI 2c Wzmocnienie zastosowań TIK dla e-administracji, e-uczenia się, e-włączenia społecznego, e-kultury i e-zdrowia</t>
  </si>
  <si>
    <t>CT 10 Inwestowanie w kształcenie, szkolenie oraz szkolenie zawodowe na rzecz zdobywania umiejętności i uczenia się przez całe życie</t>
  </si>
  <si>
    <t>CT9 Promowanie włączenia społecznego, walka z ubóstwem i wszelką dyskryminacją</t>
  </si>
  <si>
    <t>CT8 Promowanie trwałego i wysokiej jakości zatrudnienia oraz wsparcie mobilności pracowników</t>
  </si>
  <si>
    <t>CT2 Zwiększenie dostępności, stopnia wykorzystania i jakości technologii informacyjno-komunikacyjnych</t>
  </si>
  <si>
    <t>Narzędzie 37 Doskonalenie zawodowe pracowników innych zawodów istotnych z punktu widzenia funkcjonowania systemu ochrony zdrowia w obszarach istotnych dla zaspokojenia potrzeb epidemiologiczno-demograficznych [C]</t>
  </si>
  <si>
    <t>Narzędzie 36 Kształcenie podyplomowe pielęgniarek i położnych w obszarach związanych z potrzebami epidemiologiczno-demograficznymi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</si>
  <si>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</si>
  <si>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34 Kształcenie specjalizacyjne lekarzy w dziedzinach istotnych z punktu widzenia potrzeb epidemiologiczno-demograficznych kraju [C]</t>
  </si>
  <si>
    <t>Narzędzie 33 Realizacja programów rozwojowych dla uczelni medycznych uczestniczących w procesie kształcenia pielęgniarek i położnych ukierunkowanych na zwiększenie liczby absolwentów ww. kierunków [C]</t>
  </si>
  <si>
    <t>Narzędzie 32 Realizacja programów rozwojowych dla uczelni medycznych uczestniczących w procesie praktycznego kształcenia studentów, w tym tworzenie centrów symulacji medycznej [C]</t>
  </si>
  <si>
    <t>Narzędzie 31 Wsparcie rozwoju prac B+R+I w obszarze zdrowia {C i R]</t>
  </si>
  <si>
    <t>Narzędzie 30 Poprawa kompetencji cyfrowych świadczeniodawców i świadczeniobiorców [C]</t>
  </si>
  <si>
    <t>Narzędzie 29 Udostępnianie informatycznych narzędzi wsparcia efektywnego zarządzania ochrony zdrowia [C]</t>
  </si>
  <si>
    <t>Narzędzie 28 Upowszechnienie wykorzystania systemów rejestrowych i systemów klasyfikacji medycznych [C]</t>
  </si>
  <si>
    <t>Narzędzie 27 Upowszechnienie wymiany telemedycyny [C i R]</t>
  </si>
  <si>
    <t>Narzędzie 26 Upowszechnienie wymiany elektronicznej dokumentacji medycznej [C i R]</t>
  </si>
  <si>
    <t>Narzędzie 25 Działania na rzecz rozwoju dialogu społecznego oraz idei społecznej odpowiedzialności instytucji systemu ochrony zdrowia, poprzez m. in. wsparcie współpracy administracji systemu ochrony zdrowia z organizacjami pacjenckimi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</si>
  <si>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</si>
  <si>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</si>
  <si>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</si>
  <si>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21 Działania projakościowe dedykowane podmiotom świadczącym podstawowa opiekę zdrowotną [C]</t>
  </si>
  <si>
    <t>Narzędzie 20 Działania projakościowe dedykowane podmiotom leczniczym, które świadczą szpitalne usługi medyczne [C]</t>
  </si>
  <si>
    <t>Narzędzie 19 Wdrożenie programów wczesnego wykrywania wad rozwojowych i rehabilitacji dzieci zagrożonych niepełnosprawnością i niepełnosprawnych [R]</t>
  </si>
  <si>
    <t>Narzędzie 18 Wsparcie deinstytucjonalizacji opieki nad osobami zależnymi, w szczególności poprzez rozwój alternatywnych form opieki nad osobami niesamodzielnymi ( w tym osobami starszymi) [C oraz R]</t>
  </si>
  <si>
    <t>Narzędzie 17 Wsparcie podmiotów leczniczych udzielających świadczeń zdrowotnych w zakresie geriatrii, opieki długoterminowej oraz opieki paliatywnej i hospicyjnej (roboty budowlane, doposażenie) [R]</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</si>
  <si>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</si>
  <si>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</si>
  <si>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</si>
  <si>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13 Wsparcie regionalnych podmiotów leczniczych udzielających świadczeń zdrowotnych na rzecz osób dorosłych, dedykowanych chorobom, które są istotną przyczyną dezaktywizacji zawodowej (roboty budowalne, doposażenie) [R]</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</si>
  <si>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</si>
  <si>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11 Wsparcie baz Lotniczego Pogotowia Ratunkowego (roboty budowlane, doposażenie oraz wyposażenie śmigłowców ratowniczych w sprzęt umożliwiający loty w trudnych warunkach atmosferycznych i w nocy)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</si>
  <si>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</si>
  <si>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9 Utworzenie nowych CU (roboty budowlane, doposażenie) [C]</t>
  </si>
  <si>
    <t>Narzędzie 8 Modernizacja istniejących CU (roboty budowalne, doposażenie) [C]</t>
  </si>
  <si>
    <t>Narzędzie 7 Wsparcie istniejących SOR, ze szczególnym uwzględnieniem stanowisk wstępnej intensywnej terapii (roboty budowlane, doposażenie) [C]</t>
  </si>
  <si>
    <t>Narzędzie 6 Utworzenie nowych SOR powstałych od podstaw lub na bazie istniejących izb przyjęć ze szczególnym uwzględnieniem stanowisk wstępnej intensywnej terapii (roboty budowlane, doposażenie) [C]</t>
  </si>
  <si>
    <t>Narzędzie 5 Rozwój profilaktyki nowotworowej w kierunku wykrywania raka jelita grubego, szyjki macicy i raka piersi [R]</t>
  </si>
  <si>
    <t>Narzędzie 4 Wdrożenie programów ukierunkowanych na eliminowanie zdrowotnych czynników ryzyka w miejscu pracy [R]</t>
  </si>
  <si>
    <t>Narzędzie 3 Wdrożenie programów rehabilitacji medycznej ułatwiających powroty do pracy [R]</t>
  </si>
  <si>
    <t>Narzędzie 2 Wdrożenie projektów profilaktycznych dotyczących chorób będących istotnym problemem zdrowotnym regionu [R]</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</si>
  <si>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</si>
  <si>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D. Wsparcie systemu kształcenia kadr medycznych w kontekście dostosowania zasobów do zmieniających się potrzeb społecznych</t>
  </si>
  <si>
    <t>C. Poprawa efektywności i organizacji systemu opieki zdrowotnej w kontekście zmieniającej się sytuacji demograficznej i epidemiologicznej oraz wspieranie badań naukowych, rozwoju technologicznego i innowacji w ochronie zdrowia</t>
  </si>
  <si>
    <t>B. Przeciwdziałanie negatywnym trendom demograficznym poprzez rozwój opieki nad matką i dzieckiem oraz osobami starszymi</t>
  </si>
  <si>
    <t>Regionalny Program Operacyjny Województwa Zachodniopomorskiego na lata 2014 - 2020</t>
  </si>
  <si>
    <t>Regionalny Program Operacyjny Województwa Wielkopolskiego na lata 2014 - 2020</t>
  </si>
  <si>
    <t>Regionalny Program Operacyjny Województwa Warmińsko-Mazurskiego na lata 2014 - 2020</t>
  </si>
  <si>
    <t>Regionalny Program Operacyjny Województwa Świętokrzyskiego na lata 2014 - 2020</t>
  </si>
  <si>
    <t>Regionalny Program Operacyjny Województwa Śląskiego na lata 2014 - 2020</t>
  </si>
  <si>
    <t>Regionalny Program Operacyjny Województwa Pomorskiego na lata 2014 - 2020</t>
  </si>
  <si>
    <t>Regionalny Program Operacyjny Województwa Podlaskiego na lata 2014 - 2020</t>
  </si>
  <si>
    <t>Regionalny Program Operacyjny Województwa Podkarpackiego na lata 2014 - 2020</t>
  </si>
  <si>
    <t>Regionalny Program Operacyjny Województwa Opolskiego na lata 2014 - 2020</t>
  </si>
  <si>
    <t>Regionalny Program Operacyjny Województwa Mazowieckiego na lata 2014 - 2020</t>
  </si>
  <si>
    <t>Regionalny Program Operacyjny Województwa Małopolskiego na lata 2014 - 2020</t>
  </si>
  <si>
    <t>Regionalny Program Operacyjny Województwa Łódzkiego na lata 2014 - 2020</t>
  </si>
  <si>
    <t>Regionalny Program Operacyjny Województwa Lubuskiego na lata 2014 - 2020</t>
  </si>
  <si>
    <t>Regionalny Program Operacyjny Województwa Lubelskiego na lata 2014 - 2020</t>
  </si>
  <si>
    <t>Regionalny Program Operacyjny Województwa Kujawsko-Pomorskiego na lata 2014 - 2020</t>
  </si>
  <si>
    <t>Regionalny Program Operacyjny Województwa Dolnośląskiego na lata 2014 - 2020</t>
  </si>
  <si>
    <t>Program Operacyjny Wiedza, Edukacja, Rozwój</t>
  </si>
  <si>
    <t>Zawarto w odrębnej tabeli</t>
  </si>
  <si>
    <t>Kryteria wyboru projektu</t>
  </si>
  <si>
    <t>Liczba przebudowanych lotnisk/lądowisk dla śmigłowców</t>
  </si>
  <si>
    <t>Liczba wybudowanych lotnisk/lądowisk dla śmigłowców</t>
  </si>
  <si>
    <t>Wartość docelowa zakładana w PO/SZOOP</t>
  </si>
  <si>
    <t>Szacowana wartość osiągnięta dzięki realizacji projektu</t>
  </si>
  <si>
    <t>Rodzaj  [produktu/ rezultatu]</t>
  </si>
  <si>
    <t xml:space="preserve">Wskaźniki
</t>
  </si>
  <si>
    <t>Studium wykonalności i promocja projektu</t>
  </si>
  <si>
    <t>Zakupy wyposażenia</t>
  </si>
  <si>
    <t>Rozbudowa SOR-u dla potrzeb Centrum Urazowego wraz z dokumentacją projektową i nadzorem autorskim. W ramach planowanej inwestycji zakłada się rozbudowę SOR poprzez dobudowanie dwukondygnacyjnego skrzydła budynku z zapleczem infrastrukturalnym. W skrzydle tym planowane są pomieszczenia na potrzeby Centrum Urazowego w skład których wchodzą dwie sale diagnostyczno-zabiegowe oraz sala wybudzeń. Komunikację pionową zapewni dźwig osobowy, zaś komunikację poziomą zapewni ciąg komunikacyjny będący przedłużeniem obecnego SOR-u.</t>
  </si>
  <si>
    <t>Roboty budowlane/prace adaptacyjne</t>
  </si>
  <si>
    <t>Szacunkowa wartość całkowita zadania [PLN]</t>
  </si>
  <si>
    <t>Opis działania</t>
  </si>
  <si>
    <t>Nazwa zadania</t>
  </si>
  <si>
    <t>Działania w projekcie</t>
  </si>
  <si>
    <t>Planowane dofinansowanie UE 
[%]</t>
  </si>
  <si>
    <t>Planowany koszt kwalifikowalny [PLN]</t>
  </si>
  <si>
    <t>Planowany koszt całkowity 
[PLN]</t>
  </si>
  <si>
    <t>Razem</t>
  </si>
  <si>
    <t>[rok]</t>
  </si>
  <si>
    <t>Źródła finansowania</t>
  </si>
  <si>
    <t>2016.12</t>
  </si>
  <si>
    <t>Planowana data złożenia wniosku 
o dofinansowanie [RRRR.MM]</t>
  </si>
  <si>
    <t>2018.06</t>
  </si>
  <si>
    <t>Planowana data zakończenia 
[RRRR.MM]</t>
  </si>
  <si>
    <t>2017.03</t>
  </si>
  <si>
    <t>Planowana data rozpoczęcia  
[RRRR.MM]</t>
  </si>
  <si>
    <t>Planowany okres realizacji projektu [RRRR.MM]</t>
  </si>
  <si>
    <t>Opis zgodności projektu 
z mapami potrzeb zdrowotnych</t>
  </si>
  <si>
    <t>Opis projektu</t>
  </si>
  <si>
    <t>Cel projektu</t>
  </si>
  <si>
    <t>Opis wpływu projektu na efektywność kosztową projektu oraz efektywność finansową Beneficjenta</t>
  </si>
  <si>
    <t>Wojewódzki Specjalistyczny Szpital Dziecięcy w Olsztynie jest ważnym ośrodkiem medycznym i edukacyjnym. Służy dzieciom z obszaru Warmii i Mazur oraz sąsiednich województw, a w wielu przypadkach schorzeń jest także ośrodkiem referencyjnym w skali województwa. Szpital działa we wszystkich specjalnościach pediatrycznych i chirurgicznych, dzięki czemu zapewnia kompleksowość leczenia. Placówka dysponuje również pełnym spektrum możliwości diagnostycznych i rehabilitacyjnych.
Przedmiotowa inwestycja wpisuje się w Krajowe Ramy  Strategiczne- Policy Paper dla ochrony zdrowia 2014-2020. W dokumencie wyznaczono  jeden strategiczny cel główny, cztery cele długoterminowe, które odnoszą się do obszarów wyzwań wynikających z DSRK (Długookresowa Strategia Rozwoju Kraju Polska 2030), oraz  odpowiadające im cztery cele operacyjne, dotyczące wydatkowania środków europejskich, a także kierunki interwencji  i narzędzia realizacji w perspektywie roku 2020. Celem głównym jest zwiększenie długości życia w zdrowiu jako czynnika wpływającego na  jakość życia i wzrost gospodarczy w Polsce. Realizacja celu głównego prowadzona będzie w perspektywie do 2020 r. w oparciu o cztery cele długoterminowe. Planowana do realizacji inwestycja wpisuje się w czwarty cel długoterminowy związany z zwiększeniem dostępności do wysokiej jakości usług zdrowotnych w priorytetowych, wynikających z uwarunkowań epidemiologicznych, dziedzinach medycyny poprzez m.in. ograniczenie skutków urazów powstałych w wyniku wypadków, w szczególności poprzez skuteczną  rehabilitację osób poszkodowanych.
Ponadto przedmiotowa inwestycja wpisuje się w cele ustawy o ratownictwie medycznym i rozporządzenie MZ w sprawie centrów urazowych dla dzieci.</t>
  </si>
  <si>
    <t>Strategiczność projektu</t>
  </si>
  <si>
    <t>Uzasadnienie realizacji projektu 
w trybie pozakonkursowym</t>
  </si>
  <si>
    <t xml:space="preserve">Utworzenie nowych centrów urazowych (roboty budowlane, doposażenie). </t>
  </si>
  <si>
    <t>Typ projektów zgodnie z PO/ SZOOP</t>
  </si>
  <si>
    <t>9-Utworzenie nowych CU (roboty budowlane, doposażenie)</t>
  </si>
  <si>
    <t xml:space="preserve">Narzędzie zgodnie z Policy Paper </t>
  </si>
  <si>
    <t>lista rozwijana</t>
  </si>
  <si>
    <r>
      <t xml:space="preserve">Cel zgodnie z </t>
    </r>
    <r>
      <rPr>
        <i/>
        <sz val="10"/>
        <rFont val="Calibri"/>
        <family val="2"/>
        <charset val="238"/>
      </rPr>
      <t>Policy Paper</t>
    </r>
  </si>
  <si>
    <t>INFORMACJE O PROJEKCIE</t>
  </si>
  <si>
    <t>n/d</t>
  </si>
  <si>
    <t>Program Operacyjny Infrastruktura i Środowisko 2014-2020</t>
  </si>
  <si>
    <t>TERYT:</t>
  </si>
  <si>
    <t>Powiat:</t>
  </si>
  <si>
    <t>28 62</t>
  </si>
  <si>
    <t>m. Olsztyn</t>
  </si>
  <si>
    <t>Wojewódzki Specjalistyczny Szpital Dziecięcy
ul. Żołnierska 18 a
10-561 Olsztyn 
SEKRETARIAT DYREKCJI SZPITALA
tel. 89 539 34 55, 89 539 33 78
fax. 89 533 77 01
e-mail: sekretariat@wssd.olsztyn.pl</t>
  </si>
  <si>
    <t>Beneficjent</t>
  </si>
  <si>
    <t>Dostosowanie struktury Wojewódzkiego Specjalistycznego Szpitala Dziecięcego w Olsztynie do potrzeb Centrum Urazowego dla Dzieci</t>
  </si>
  <si>
    <t>Tytuł projektu</t>
  </si>
  <si>
    <t>Nr projektu w Planie Działań</t>
  </si>
  <si>
    <t>FISZKA PROJEKU POZAKONKURSOWEGO</t>
  </si>
  <si>
    <t>Kliniczny Szpital Wojewódzki Nr 2 im. Św. Jadwigi Królowej w Rzeszowie 35-301 Rzeszów, ul. Lwowska 60</t>
  </si>
  <si>
    <t>m. Rzeszów</t>
  </si>
  <si>
    <t>18 63</t>
  </si>
  <si>
    <t xml:space="preserve">9.1 Infrastruktura ratownictwa medycznego </t>
  </si>
  <si>
    <r>
      <t xml:space="preserve">Cel zgodnie z </t>
    </r>
    <r>
      <rPr>
        <i/>
        <sz val="10"/>
        <rFont val="Calibri"/>
        <family val="2"/>
        <charset val="238"/>
        <scheme val="minor"/>
      </rPr>
      <t>Policy Paper</t>
    </r>
  </si>
  <si>
    <t>2017.12</t>
  </si>
  <si>
    <t>2019.12</t>
  </si>
  <si>
    <t>2017.10</t>
  </si>
  <si>
    <t xml:space="preserve">Roboty budowlane w Klinice Chirurgii Dzieci oraz Oddziale Ortopedii i Traumatologii Narządu Ruchu Dzieci </t>
  </si>
  <si>
    <t xml:space="preserve">przygotowanie dokumentacji  technicznej, decyzji/pozwoleń (decyzja środowiskowa, decyzja lokalizacyjna, pozwolenie na budowę itp., przygotowanie niezbędnej dokumentacji projektowej
przeprowadzenie postępowań przetargowych, podpisanie umów z wykonawcami i ich realizacja na roboty budowlane i wyposażenie medyczne i niemedyczne </t>
  </si>
  <si>
    <t>Doposażenie medyczne i niemedyczne   w Klinice Chirurgii Dzieci oraz Oddziale Ortopedii i Traumatologii Narządu Ruchu Dzieci</t>
  </si>
  <si>
    <t>przeprowadzenie postępowań przetargowych, podpisanie umów z wykonawcami i ich realizacja</t>
  </si>
  <si>
    <t>Doposażenie Bloku  operacyjnego dzieci/ Sali intensywnej opieki pooperacyjnej dzieci</t>
  </si>
  <si>
    <t>Doposażenie  Kliniki  Intensywnej Terapii i Anestezjologii z Ośrodkiem Ostrych Zatruć/ Pododdziału  Intensywnej Terapii  i Anestezjologii dla Dzieci i Noworodków.</t>
  </si>
  <si>
    <t>Poszerzenie bazy jednostek państwowego systemu ratownictwa medycznego w zakresie zabezpieczenia pacjentów urazowych poprzez utworzenie  Centrum Urazowego dla dorosłych oraz Centrum Urazowego dla dzieci w SPSK Nr 1 im. prof. Tadeusza Sokołowskiego Pomorskiego Uniwersytetu Medycznego w Szczecinie</t>
  </si>
  <si>
    <t>Samodzielny Publiczny Szpital Kliniczny nr 1 Pomorskiego Uniwersytetu Medycznego w Szczecinie</t>
  </si>
  <si>
    <t>Utworzenie nowych centrów urazowych (roboty budowlane, doposażenie)</t>
  </si>
  <si>
    <t>2017.01</t>
  </si>
  <si>
    <t>Przygotowanie dokumentacji projektowej dla planowanych robót budowlanych i prac adaptacyjnych</t>
  </si>
  <si>
    <t>Przygotowanie dokumentacji projektowej dla planowanych robót budowlanych i prac adaptacyjnych:  (1) w obszarze SOR w zakresie przygotowania obszaru wstępnej intensywnej terapii i rozbudowy podjazdu dla karetek; (2) w obszarze  obecnej izby przyjęć dziecięcej w celu stworzenia obszaru przyjęć, terapii natychmiastowej, diagnostyczno-obserwacyjnego i konsultacyjnego dla dzieci w SOR; (3) w obszarze Zakładu Diagnostyki Obrazowej i Radiologii Interwencyjnej w zakresie dostosowania pomieszczeń do instalacji angiografu</t>
  </si>
  <si>
    <t>Roboty budowlane i prace adaptacyjne</t>
  </si>
  <si>
    <t xml:space="preserve">W zakresie robót budowlano-instalacyjnych, niezbędne jest wykonanie prac: (1) w obszarze SOR w zakresie przygotowania obszaru wstępnej intensywnej terapii liczącej 7 stanowisk do leczenia– prace na obszarze dawnego oddziału intensywnej terapii (powierzchnia 250 m2), oraz rozbudowa podjazdu dla karetek (powierzchnia 120 m2) - projekt i realizacja projektu, (2) prace budowlane w obszarze  obecnej izby przyjęć dziecięcej w celu stworzenia obszaru przyjęć, terapii natychmiastowej, diagnostyczno-obserwacyjnego i konsultacyjnego dla dzieci w SOR; (3) oddziału intensywnej terapii Centrum Leczenia Urazów Wielonarządowych w zakresie remontu klimatyzacji, (4) prace budowlane w obszarze Zakładu Diagnostyki Obrazowej i Radiologii Interwencyjnej w zakresie dostosowania pomieszczeń do instalacji angiografu (powierzchnia 178 m2)  – projekt i realizacja skorelowane z działaniami związanymi z zakupem aparatu. </t>
  </si>
  <si>
    <t>Doposażenie Zakładu Diagnostyki Obrazowej i Radiologii Interwencyjnej</t>
  </si>
  <si>
    <t xml:space="preserve">zakup aparatury diagnostycznej i medycznej, w tym obrazowej: </t>
  </si>
  <si>
    <t>Doposażenie SOR w części dla dorosłych</t>
  </si>
  <si>
    <t>Wyposażenie obszaru wstępnej intensywnej terapii SOR</t>
  </si>
  <si>
    <t>Wyposażenie SOR w części dla dzieci</t>
  </si>
  <si>
    <t xml:space="preserve">Doposażenie oddziału intensywnej terapii Centrum Leczenia Urazów Wielonarządowych </t>
  </si>
  <si>
    <t>Doposażenie oddziałów zabiegowych dla dorosłych i dzieci</t>
  </si>
  <si>
    <t>zakupem aparatury diagnostycznej i medycznej, w tym obrazowej</t>
  </si>
  <si>
    <t>Doposażenie obszarów Szpitalnego Oddziału Ratunkowego - zakup aparatury medycznej</t>
  </si>
  <si>
    <t>Utworzenie nowego SOR przy nowych Blokach Operacyjnych - doposażenie</t>
  </si>
  <si>
    <t>Utworzenie nowego SOR przy nowych Blokach Operacyjnych - roboty budowlane</t>
  </si>
  <si>
    <t>2016.10</t>
  </si>
  <si>
    <t>2017.09</t>
  </si>
  <si>
    <t>2015.08</t>
  </si>
  <si>
    <t>Planowane przedsięwzięcie zostało ujęte w Wojewódzkim Planie Działania Systemu Państwowe Ratownictwo Medyczne, prowadzonego przez Wojewodę Śląskiego - aktualizacja nr 2/2016 z 20.04.2016, str. 2. Przedsięwzięcie jest zamieszczone w Ogólnopolskiej Mapie Potrzeb w zakresie ratownictwa medycznego jako planowany SOR. W województwie śląskim istnieje 12 SOR, z czego tylko 4 posiadają całodobowe lądowiska. Zgodnie z WPDSPRM, w powiecie miasta Katowice istnieje tylko jeden SOR. Utworzenie nowego SOR z całodobowym lądowiskiem dla helikopterów w Katowicach jest uzasadnione pod względem liczby mieszkańców (301 tys. w 2014r.), niewystarczającej liczby funkcjonujących SOR w regionie oraz geostrategicznego położenia planowanego nowego SOR w Katowicach w pobliżu głównych szlaków i węzłów komunikacyjnych (samochodowych i kolejowych).</t>
  </si>
  <si>
    <t>Podniesienie poziomu zabezpieczenia zdrowotnego społeczeństwa Województwa Śląskiego i zwiększenie efektywności systemu ratownictwa medycznego poprzez utworzenie nowego SOR przy nowych Blokach Operacyjnych w Górnośląskim Centrum Medycznym im. prof. Leszka Gieca w Katowicach do III kw. 2017 roku</t>
  </si>
  <si>
    <t xml:space="preserve">Przeprowadzona analiza efektywności finansowej wykazała wskaźnik NPV na poziomie - 9.490.977,83 zł, przy czym nie uwzględnia ona kosztów finansowania zewnętrznego. Analiza efektywności kosztowej wykazała, że utworzenie SOR pozwoli, pomimo większych kosztów, wygenerować większy przychód. Efektywność kosztowa dzięki realizacji projektu wyniesie +55,23%. </t>
  </si>
  <si>
    <t>Utworzenie nowych szpitalnych oddziałów ratunkowych powstałych od podstaw lub na bazie istniejących  izb przyjęć ze szczególnym uwzględnieniem stanowisk wstępnej intensywnej terapii ( roboty budowlane, doposażenie). W przypadku, kiedy w celu osiągnięcia pełnej funkcjonalności SOR niezbędne jest przeprowadzenie prac w zakresie budowy/remontu całodobowego lądowiska lub lotniska dla śmigłowców, prace te muszą zostać ujęte w zakresie rzeczowym projektu dotyczącego utworzenia SOR. Dotyczy SOR wpisanych jako WPDSPRM jako planowane.</t>
  </si>
  <si>
    <t>Samodzielny Publiczny Szpital Kliniczny nr 7 Śląskiego Uniwersytetu Medycznego w Katowicach Górnośląskie Centrum Medyczne im. prof. Leszka Gieca w Katowicach</t>
  </si>
  <si>
    <t>Utworzenie SOR przy nowych Blokach Operacyjnych w Górnośląskim Centrum Medycznym im. prof. Leszka Gieca w Katowicach - Ochojcu</t>
  </si>
  <si>
    <t>POIiŚ.9.P.40</t>
  </si>
  <si>
    <t>POIiŚ.9.P.59</t>
  </si>
  <si>
    <t>POIiŚ.9.P.60</t>
  </si>
  <si>
    <t>POIiŚ.9.P.61</t>
  </si>
  <si>
    <t xml:space="preserve">Modernizacja i doposażenie Klinicznego  Szpitala Wojewódzkiego   Nr 2 im. Św. Jadwigi Królowej w Rzeszowie na potrzeby funkcjonowania centrum urazowego dzieci </t>
  </si>
  <si>
    <t>POIiŚ.9.P.62</t>
  </si>
  <si>
    <t>Utworzenie i wyposażenie Szpitalnego Oddzialu Ratunkowego wraz z lądowiskiem poprzez rozbudowę Centrum Opieki Medycznej w Jarosławiu jako element Podkarpackiego Systemu Ratownictwa Medycznego</t>
  </si>
  <si>
    <t>POIiŚ.9.P.63</t>
  </si>
  <si>
    <t>Przebudowa Izby Przyjęć dla potrzeb Szpitalnego Oddziału Ratunkowego w Międzyleskim Szpitalu Specjalistycznym w Warszawie</t>
  </si>
  <si>
    <t>2016.11</t>
  </si>
  <si>
    <t>FISZKA PROJEKTU POZAKONKURSOWEGO</t>
  </si>
  <si>
    <t>Utworzenie w ramach Szpitala Miejskiego w Zabrzu Sp. z o.o. Szpitalnego Oddziału Ratunkowego wraz z lądowiskiem przyszpitalnym.</t>
  </si>
  <si>
    <t>Szpital Miejski w Zabrzu Sp. z o.o., ul. Zamkowa 4, 41-803 Zabrze</t>
  </si>
  <si>
    <t>Usytuowanie Szpitala Miejskiego w Zabrzu pomiędzy autostradą A1, A4, Drogową Trasą Średnicową oraz Drogą Krajową 88, jak również brak w najbliższej okolicy (tj.m.in. w Zabrzu, Bytomiu, Rudzie Śląskiej, Gliwicach, Mikołowie, Siemianowicach Śląskich czy w Piekarach Śląskich) Szpitalnego Oddziału Ratunkowego jest merytorycznym uzasadnieniem dla realizacji tego przedsięwzięcia. Świadczenia udzielane w Szpitalnych Oddziałach Ratunkowych są specyficzne, gdyż przyjmowani są w nich pacjenci w stanie nagłego zagrożenia funkcji życiowych. Dotyczy to również pacjentów transportowanych do szpitala drogą lotniczą. Utrzymanie ciągłości realizacji świadczeń uzasadnia potrzebę posiadania przez szpital infrastruktury niezbędnej do jej zabezpieczenia. Dostęp do lądowiska dla śmigłowców wymagany jest także w razie konieczności przetransportowania drogą powietrzną pacjenta zabezpieczonego wstępnie w Szpitalnym Oddziale Ratunkowym do innego szpitala. Ponadto, współpraca Szpitala Miejskiego w Zabrzu Sp. z o.o. ze Śląskim Centrum Chorób Serca w Zabrzu - Jednostką zajmującą się m.in. ratowaniem pacjentów w stanach ostrego zespołu wieńcowego oraz transplantologią, a nieposiadającą w bliskiej odległości lądowiska, byłoby znaczącym i niezbędnym dla ratowania życia i zdrowia ludzkiego elementem dla funkcjonowania tej placówki. Zgodnie z Wojewódzkim Planem Działania Państwowego Ratownictwa Medycznego jako planowany do utworzenia.</t>
  </si>
  <si>
    <t>Projekt zakłada osiągnięcie najlepszych efektów przy możliwie najniższych nakładach oraz zwiększenie pomocy w sytuacji nagłego zagrożenia zdrowia lub życia ludzkiego. Szpital Miejski w Zabrzu jest Szpitalem pracującym 24 h/ dobę przez 7 dni w tygodniu. Utworzenie Szpitalnego Oddziału Ratunkowego (na bazie istniejącej Izby Przyjęć) zwiększy napływ pacjentów a co za tym idzie zwiększy przychody z NFZ m.in z uwagi na lepszą wycenę procedur.</t>
  </si>
  <si>
    <t>Celem projektu jest utworzenie Szpitalnego Oddziału Ratunkowego wraz z lądowiskiem przyszpitalnym, w celu ratowania życia i zdrowia ludzkiego oraz  trwałe zabezpieczenie poprawnego i bezpiecznego transportu lotniczego pacjentów ze stanami zagrożenia życia.</t>
  </si>
  <si>
    <t xml:space="preserve">Projekt zakłada utworzenie Szpitalnego Oddziału Ratunkowego wraz z zaprojektowaniem i wybudowaniem lądowiska przyszpitalnego. Prace remontowo - budowlane oraz doposażenie oddziału SOR-u znacząco poprawią dostęp do systemu ratownictwa medycznego oraz zmniejszą  odległość od najbliższego SOR-u z lądowiskiem. </t>
  </si>
  <si>
    <t>Przygotowanie dokumentacji przetargowej, wdrożenie przetargu,  podpisanie umów z Wykonawcami, Wykonawstwo (w tym kwalifikowane : 3 756 300,38 zł)</t>
  </si>
  <si>
    <t>Budowa lądowiska naziemnego , przygotowanie dokumentacji projektowej oraz obsługa projektu.</t>
  </si>
  <si>
    <t>Przygotowanie dokumentacji przetargowej, wdrożenie przetargu ,  podpisanie umów z Wykonawcami,  Wykonawstwo (w tym kwalifikowane : 1 000 000,00 zł)</t>
  </si>
  <si>
    <t>Adaptacja i rozbudowa pomieszczeń na potrzeby SOR, przygotowanie dokumentacji projektowej oraz obsługa projektu</t>
  </si>
  <si>
    <t>Przygotowanie dokumentacji przetargowej, wdrożenie przetargu,  podpisanie umów z Wykonawcami, Wykonawstwo (w tym kwalifikowane : 3 209 779,76 zł)</t>
  </si>
  <si>
    <t xml:space="preserve">Nadzór: </t>
  </si>
  <si>
    <t>1.  Inwestorski                                                                                                                                                                       2. Autorski
 (w tym kwalifikowane : 63 560,00 zł)</t>
  </si>
  <si>
    <t>Wyposażenie rozbudowanego Oddziału Anestezjologii i Intensywnej Terapii Medycznej w celu dostosowania infrastruktury na potrzeby SOR , łączy się z koniecznością ingerencji  w obszar dotychczasowej Izby Przyjęć, tym samym niezbędna jest przebudowa dotychczasowej Izby Przyjęć. Oba te zadania są ze sobą ściśle powiązane i zabezpieczają w sposób właściwy (optymalny)organizację pracy SOR i bezpieczeństwo leczonych tam pacjentów a także dostosowują do przepisów Rozporządzenia Ministra Zdrowia z dnia 3 listopada 2011 r.  (Dz.U. nr 237 poz.1420 z późn.zm.) oraz Rozporządzenia Ministra Zdrowia z dnia 26 czerwca 2012 roku w sprawie szczegółowych wymagań, jakim powinny odpowiadać pomieszczenia i urządzenia podmiotu wykonującego działalność leczniczą</t>
  </si>
  <si>
    <t>Przygotowanie dokumentacji przetargowej, wdrożenie przetargu,  podpisanie umów z Wykonawcami, Wykonawstwo (w tym kwalifikowane : 1 271 199,91 zł)</t>
  </si>
  <si>
    <t>Wyposażenie  zaadaptowanych i rozbudowanych pomieszczeń na potrzeby SOR</t>
  </si>
  <si>
    <t>Przygotowanie dokumentacji przetargowej, wdrożenie przetargu,  podpisanie umów z Wykonawcami,  Wykonawstwo (w tym kwalifikowane : 699 159,95 zł)</t>
  </si>
  <si>
    <t>Utworzenie w ramach Szpitala Miejskiego w Zabrzu Sp. z o.o. Szpitalnego Oddziału Ratunkowego wraz z lądowiskiem przyszpitalnym</t>
  </si>
  <si>
    <t>Utworzenie SOR przy Gliwickim Centrum Medycznym w ramach rozbudowy Gliwickiego Centrum Medycznego o nowy 6-cio kondygnacyjny budynek wraz z zagospodarowaniem terenu oraz zagospodarowanie istniejących powierzchni szpitala</t>
  </si>
  <si>
    <t xml:space="preserve">Liczba wybudowanych /wyremontowanych całodobowych lotnisk lub lądowisk dla śmigłowców przy podmiotach leczniczych </t>
  </si>
  <si>
    <t xml:space="preserve">Liczba wybudowanych  lotnisk/ lądowisk dla śmigłowców </t>
  </si>
  <si>
    <t>POIiŚ.9.P.6</t>
  </si>
  <si>
    <t>Przebudowa Izby Przyjęć dla potrzeb Szpitalnego Oddziału Ratunkowego w Międzyleskim Szpitalu Specjalistycznym w Warszawie.</t>
  </si>
  <si>
    <t>Międzyleski Szpital Specjalistyczny w Warszawie
04-749 Warszawa, ul. Bursztynowa 2</t>
  </si>
  <si>
    <t>m. Warszawa</t>
  </si>
  <si>
    <t>14 65</t>
  </si>
  <si>
    <t>IX Wzmocnienie strategicznej infrastruktury ochrony
zdrowia</t>
  </si>
  <si>
    <t>Utworzenie nowych szpitalnych oddziałów ratunkowych powstałych od podstaw lub na bazie istniejących izb przyjęć ze szczególnym uwzględnieniem stanowisk wstępnej intensywnej terapii (roboty budowlane, doposażenie).W przypadku, kiedy w celu osiągnięcia pełnej funkcjonalności SOR niezbędne jest przeprowadzenie prac w zakresie budowy/remontu całodobowego lądowiska lub lotniska dla śmigłowców, prace te muszą zostać ujęte w zakresie rzeczowym projektu dotyczącego utworzenia SOR. Dotyczy SOR wpisanych do WPDSPRM jako planowane.</t>
  </si>
  <si>
    <t>Poprawa jakości i dostępności udzielanych świadczeń zdrowotnych oraz wzrost dostępności do systemu ratownictwa medycznego poprzez utworzenie SOR w Międzyleskim Szpitalu Specjalistycznym w Warszawie. Zakładane osiągnięcie celu III kw. 2017r.</t>
  </si>
  <si>
    <t>Projekt zakłada wykonanie robót budowlanych (roboty budowlane, instalacje sanitarne, instalacje elektryczne, roboty drogowe) oraz zakup aparatury medycznej i wyposażenia.</t>
  </si>
  <si>
    <t>Celowość realizacji projektu wynika z Wojewódzkiego  Planu Działania Systemu PRM (tekst jednolity, marzec 2015, str. 74) oraz Ogólnokrajowej mapy potrzeb zdrowotnych w zakresie ratownictwa medycznego. Liczba pacjentów w pomocy doraźnej aktualnie to ponad 25908, zwiększająca się o ok. 1000 pacjentów rocznie.</t>
  </si>
  <si>
    <t>Roboty budowlane</t>
  </si>
  <si>
    <t>Roboty budowlane, instalacyjne sanitarne, instalacyjne elektryczne (w tym wydatki kwalifikowalne 5 374 341 PLN)</t>
  </si>
  <si>
    <t>Zakup aparatury medycznej i wyposażenia</t>
  </si>
  <si>
    <t>(w tym wydatki kwalifikowalne 4 376 941 PLN)</t>
  </si>
  <si>
    <t>POIiŚ.9.P.37</t>
  </si>
  <si>
    <t>Centrum Opieki Medycznej w Jarosławiu</t>
  </si>
  <si>
    <t>jarosławski</t>
  </si>
  <si>
    <t>18 04</t>
  </si>
  <si>
    <t>1. Opracowanie dokumentacji aplikacyjnej.
2. Budowa SOR – roboty budowlane.
3. Budowa lądowiska - roboty budowlane.
4. Dostawa sprzętu medycznego.
5. Promocja projektu.</t>
  </si>
  <si>
    <t>2017.10.</t>
  </si>
  <si>
    <t>2019.10.</t>
  </si>
  <si>
    <t>Część przygotowawcza</t>
  </si>
  <si>
    <t>Dokumentacja techniczna, uzyskanie pozwoleń i decyzji administracyjnych, przeniesienie oddziaów szpitalnych</t>
  </si>
  <si>
    <t>Część inwestycyjna</t>
  </si>
  <si>
    <t>Przygotowanie dokumentacji przetargowej, podpisanie umów z wykonawcami, roboty budowlane i instalacyjne i budowa lądowiska dla śmigłówców</t>
  </si>
  <si>
    <t>Wyposażenie SOR</t>
  </si>
  <si>
    <t>Zakup wyposażenia szpitalnego oddziału ratunkowego</t>
  </si>
  <si>
    <t>Docelowa liczba stanowisk intensywnej terapii w obszarze wstępnej intensywnej terapii w SOR.</t>
  </si>
  <si>
    <t xml:space="preserve">KRYTERIA WYBORU PROJEKTÓW - Działanie 9.1 kryteria właściwe dla projektów dot.  wsparcia istniejących Szpitalnych Oddziałów Ratunkowych </t>
  </si>
  <si>
    <t xml:space="preserve">Kryteria premiują projekty zakładające zwiększenie liczby stanowisk intensywnej terapii – dotyczy szpitali 
</t>
  </si>
  <si>
    <t>Rozwiązania wpływające na szybkość udzielania pomocy medycznej poszkodowanym</t>
  </si>
  <si>
    <t>Utworzenie SOR przy Gliwickim Centrum Medycznym w ramach rozbudowy Gliwickiego Centrum Medycznego o nowy 6-cio kondygnacyjny budynek wraz z zagospodarowaniem terenu oraz zagospodarowanie istniejących powierzchni szpitala.</t>
  </si>
  <si>
    <t>Gliwickie Centrum Medyczne sp. z o.o.</t>
  </si>
  <si>
    <t>Projekt zaspokajać będzie zidentyfikowane potrzeby zgodnie z Wojewódzkim Planem Działania Systemu Państwowego Ratownictwa Medycznego (WPDSPRM) i będzie ukierunkowany na zapewnienie równego dostępu do szybkiej pomocy medycznej w zdarzeniach nagłych na terenie całego kraju. Projekt jest planowany do zgłoszenia na listę planowanych SOR wskazanych w WPDSPRM.</t>
  </si>
  <si>
    <t>Trwałość projektu będzie zapewniona poprzez finansowanie w ramach kontraktu z NFZ. Realizacja projektu jest uzasadniona ekonomicznie, tj. przyniesie efekty finansowe w dłuższym okresie czasu.</t>
  </si>
  <si>
    <t>Stworzenie warunków dla zwiększenia dostępu do infrastruktury ochrony zdrowia wszystkim mieszkańcom, przyczyniając się tym samym do zakładanego zmniejszenia nierówności w zakresie stanu zdrowia; zapewnienie równego dostępu do szybkiej pomocy medycznej w zdarzeniach nagłych na terenie Gliwic i powiatu gliwickiego.</t>
  </si>
  <si>
    <t>2020.12</t>
  </si>
  <si>
    <t>Dokumentacja projektowa</t>
  </si>
  <si>
    <t>Dokumentacja projektowa (w tym wydatki kwalifikowalne 0 zł)</t>
  </si>
  <si>
    <t>Nadzór inwestorski</t>
  </si>
  <si>
    <t>Nadzór inwestorski (w tym wydatki kwalifikowalne 0 zł)</t>
  </si>
  <si>
    <t>roboty budowlane i instalacyjne wraz z osprzętem</t>
  </si>
  <si>
    <t>Roboty budowlane i instalacyjne wraz z osprzętem (w tym wydatki kwalifikowalne 0 zł)</t>
  </si>
  <si>
    <t>Dostosowanie pomieszczeń w obrębie istniejacych obiektów - segment A,bud. Gazów medycznych</t>
  </si>
  <si>
    <t>Dostosowanie pomieszczeń w obrębie istniejacych obiektów - segment A,bud.gazów medycznych (w tym wydatki kwalifikowalne 0 zł)</t>
  </si>
  <si>
    <t>żródła gazów medycznych i zewnętrzny budynek gazów medycznych</t>
  </si>
  <si>
    <t>Źródła gazów medycznych i zewnętrzny budynek gazów medycznych  (w tym wydatki kwalifikowalne 0 zł)</t>
  </si>
  <si>
    <t>Wyposażenie medyczne i inne - montowane na etapie budowy</t>
  </si>
  <si>
    <t>wyposażenie medyczne i inne - nie montowane na etapie budowy</t>
  </si>
  <si>
    <t>POIiŚ.9.P.64</t>
  </si>
  <si>
    <t>Utworzenie Szpitalnego Oddziału Ratunkowego wraz z doposażeniem w sprzęt medyczny na bazie istniejącej izby przyjęć, oraz budowa lądowiska dla śmigłowców ratownictwa medycznego w SP ZOZ w Tomaszowie Lubelskim</t>
  </si>
  <si>
    <t>Samodzielny Publiczny Zespół Opieki Zdrowotnej w Tomaszowie Lubelskim, 
Aleje Grunwaldzkie 1, 22-600 Tomaszów Lubelski</t>
  </si>
  <si>
    <t>tomaszowski (lubelski)</t>
  </si>
  <si>
    <t>0618</t>
  </si>
  <si>
    <t xml:space="preserve">Zgodnie z art. 38 ust. 2 i 3 ustawy z dnia 11 lipca 2014 r. o zasadach realizacji programów w zakresie polityki spójności finansowanych w perspektywie finansowej 2014–2020 (Dz. U. poz. 1146) oraz zgodnie z Umową Partnerstwa Podrozdział 5.2.1). Przedmiotowy projekt kwalifikuje się do realizacji jako projekt w trybie pozakonkursowym. Realizowany projekt jest projektem o strategicznym znaczeniu dla społeczno-gospodarczego rozwoju regionu powiatu tomaszowskiego.  W chwili obecnej w SP ZOZ w Tomaszowie Lubelskim funkcjonuje jedynie izba przyjęć która umożliwia podstawowe Zabezpieczenie medyczne (rocznie pacjentom w liczbie 7500 osób - po realizacji projektu planujemy iż SOR obsłuży 10500 osób rocznie) . Chorzy w stanie nagłym przewożeni są do innych SOR na terenie Województwa – najbliższy terytorialnie SOR zlokalizowany jest w Zamościu oddalonym od Tomaszowa o 34 km.  W chwili obecnej zgodnie z Planem Działania Systemu Państwowe Ratownictwo Medyczne dla województwa lubelskiego średni czas interwencji zespołu ratownictwa medycznego na terenie powiatu tomaszowkiego  od przyjęcia zgłoszenia o zdarzeniu do przekazania pacjenta do szpitala wynosi  40 minut, zaś maksymalny czas interwencji od przyjęcia zgłoszenia do transportu wynosi 1h 25minut, co znacznie przekracza czas określony dla złotej godziny. Powyższe podyktowane jest faktem, iż najbliższy terytorialnie SOR znajduje się w Zamościu. SOR w Zamościu oddalony jest od najdalszych miejscowości powiatu Tomaszowskiego o blisko 80 km, co generuje czas przejazdu wyłącznie w jedną stronę z chorym na poziomie 1.5 h. Utworzenie SOR w Tomaszowie Lubelskim, spowoduje sytuację iż od najdalszych miejscowości powiatu tomaszowskiego do najbliższego SOR dzielić będzie odległość około 46 km, co przy posiadaniu zespołów wyjazdowych w terenie powiatu zapewni, iż zasada złotej godziny zostanie zachowana, a czas od wystąpienia pierwszych objawów choroby lub urazu zagrażającego zdrowiu lub życiu pacjenta do momentu wdrożenia kompleksowego leczenia nie przekroczy 55 minut. 
 Przedmiotowy projekt dotyczy realizacji  zadań publicznych, polegających na niezwłocznym udzielaniu świadczeń opieki zdrowotnej, polegających na wstępnej diagnostyce oraz podjęciu leczenia niezbędnego dla stabilizacji funkcji życiowych osób znajdujących się w stanie nagłego zagrożenia zdrowotnego. Jeśli zachodzi taka potrzeba, zapewnia transport sanitarny pacjenta do najbliższego podmiotu leczniczego wykonującego świadczenia opieki zdrowotnej w odpowiednim zakresie. Podstawą funkcjonowania systemu ratownictwa medycznego na terenie Województwa Lubelskiego jest „Plan Działania Systemu Państwowe Ratownictwo Medyczne dla województwa lubelskiego” który został opracowany na podstawie ustawy z dnia 8 września 2006 r. o Państwowym Ratownictwie Medycznym (Dz. U. z 2013 r. Nr 757 z późn. zm.) oraz rozporządzenia Ministra Zdrowia z dnia 15 grudnia 2014 r. w sprawie wojewódzkiego planu działania systemu Państwowe Ratownictwo Medyczne oraz kryteriów kalkulacji kosztów działalności zespołów ratownictwa medycznego (Dz. U. 2014, poz. 1902). Wnioskodawca tj. Samodzielny Publiczny Zespół Opieki Zdrowotnej w Tomaszowie Lubelskim, jako jedyna na terenie powiatu jednostka medyczna spełnia wymagania ministerialne w zakresie posiadania co najmniej: oddziału chirurgii ogólnej z częścią urazową, a w przypadku szpitali udzielających świadczeń zdrowotnych dla dzieci –¬ oddział chirurgii dziecięcej, oddziału chorób wewnętrznych, a w przypadku szpitali udzielających świadczeń zdrowotnych dla dzieci – oddział pediatrii, oddziału anestezjologii i intensywnej terapii, pracowni diagnostyki obrazowej.
</t>
  </si>
  <si>
    <t xml:space="preserve">Podstawą funkcjonowania systemu ratownictwa medycznego na terenie Województwa Lubelskiego jest „Plan Działania Systemu Państwowe Ratownictwo Medyczne dla województwa lubelskiego” który został opracowany na podstawie ustawy z dnia 8 września 2006 r. o Państwowym Ratownictwie Medycznym (Dz. U. z 2013 r. Nr 757 z późn. zm.) oraz rozporządzenia Ministra Zdrowia z dnia 15 grudnia 2014 r. w sprawie wojewódzkiego planu działania systemu Państwowe Ratownictwo Medyczne oraz kryteriów kalkulacji kosztów działalności zespołów ratownictwa medycznego (Dz. U. 2014, poz. 1902). Jednostka jest ujęta w WPDSPRM jako planowana do utworzenia (aktualizacja nr 3 z dnia 22 lipca 2016 r.).  
Dodatkowo Przedstawiony do realizacji projekt jest zgodny z założeniami następująych dokumentów: 
1. Policy paper dla ochrony zdrowia na lata 2014 – 2020
Zgodnie z tym dokumentem strategicznym SOR jest komórką organizacyjną szpitala, w której udzielane są świadczenia opieki zdrowotnej osobom w stanie nagłego zagrożenia zdrowotnego. Zadaniem SOR jest przywracanie i stabilizacja funkcji życiowych pacjentów w stanie nagłym, ich wstępna diagnostyka (także obrazowa) oraz natychmiastowe leczenie, w tym zabiegowe. 
2. Program Operacyjny Infrastruktura i Środowisko, Poprzez Priorytet Inwestycyjny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 POIŚ strona 94
3. KRAJOWA STRATEGIA ROZWOJU REGIONALNEGO 2010-2020:
REGIONY, MIASTA, OBSZARY WIEJSKIE, Ad 2.2.2. Poprawa jakości i dostępności usług medycznych na obszarach problemowych str. 126
4. STRATEGIA ROZWOJU WOJEWÓDZTWA LUBELSKIEGO NA LATA 2006-2020,  Cel  2.6: Poprawa bezpieczeństwa i ładu publicznego str. 56
</t>
  </si>
  <si>
    <t xml:space="preserve">W wyniku realizacji projektu zostanie utworzony i wyposażony SOR, oraz lądowisko dla śmigłowców. Obecnie wnioskodawca nie dysponuje SOR a jedynie Izbą Przyjęć, która przyjmuje ok. 7500 pacjentów rocznie. 
W wyniku realizacji projektu powstanie SOR który przyjmie ok. 10 500 pacjentów rocznie. Do osiągnięcia celów projektu koniecznym będzie wykonanie robót budowlanych oraz zakup niezbędnej aparatury medycznej. Szczegółowy zakres zadań do wykonania w ramach projektu został przedstawiony w pkt. Działania w Projekcie. </t>
  </si>
  <si>
    <t xml:space="preserve">Roboty Budowlane </t>
  </si>
  <si>
    <t xml:space="preserve">Budowa Szpitalnego Odziału Ratunkowego ( w ramach zadania zostaną wykonane kompleksowe prace budowlane polegające na adaptacji istniejących pomieszczeń, oraz częściowej dobudowie nowych pomieszczeń na potrzeby SOR, wraz z budową garażu dla zespołu ratownictwa medycznego) </t>
  </si>
  <si>
    <t>Budowa lądowiska</t>
  </si>
  <si>
    <t xml:space="preserve">Dokumentacja projektowa </t>
  </si>
  <si>
    <t xml:space="preserve">W ramach kosztów zaplanowano koszty związane z przygotowaniem dokumentacji projektowej dla pomieszczeń SOR oraz lądowiska dla śmigłowców. </t>
  </si>
  <si>
    <t xml:space="preserve">Nadzór inwestorski </t>
  </si>
  <si>
    <t xml:space="preserve">W ramach kosztów koniecznym będzie poniesienie kosztów związanych z pełnieniem inspektora nadzoru dla prac związanych z budową SOR i lądowiska dla śmiglowców </t>
  </si>
  <si>
    <t>Studium Wykonalności</t>
  </si>
  <si>
    <t xml:space="preserve">W ramach kosztów w ramach projektu koniecznym będzie poniesienie wydatków na wykonanie studium wykonalności. </t>
  </si>
  <si>
    <t>Zarządzanie projektem</t>
  </si>
  <si>
    <t>Dokumentacja rejestrowa lądowiska</t>
  </si>
  <si>
    <t>W ramach projektu przewidziano koszty związane z koniecznością dokonania rejestracji powstałego w wyniku realizacji projektu w ULC</t>
  </si>
  <si>
    <t>Promocja i informacja</t>
  </si>
  <si>
    <t xml:space="preserve">Wyposażenie medyczne </t>
  </si>
  <si>
    <t>W ramach projektu przewidziano koszty związane z zakupem aparatury medycznej i socjalno bytowej zgodnej z katalogiem kosztów kwalifikwoanych dla działania 9.1</t>
  </si>
  <si>
    <t>Liczba wspartych podmiotów leczniczych udzielających świadczeń
ratownictwa medycznego lub jednostek organizacyjnych szpitali
wyspecjalizowanych w zakresie udzielania świadczeń niezbędnych dla ratownictwa medycznego,</t>
  </si>
  <si>
    <t>Liczba wybudowanych
lotnisk/lądowisk dla
śmigłowców</t>
  </si>
  <si>
    <t>Wzrost zatrudnienia we wspieranych podmiotach</t>
  </si>
  <si>
    <t>Liczba nowo utworzonych miejsc pracy</t>
  </si>
  <si>
    <t>Liczba obiektów dostosowanych do potrzeb osób
z niepełnosprawnościami</t>
  </si>
  <si>
    <t>Docelowa liczba stanowisk intensywnej terapii w obszarze wstępnej intensywnej terapii w SOR</t>
  </si>
  <si>
    <t>Zgodność z właściwą mapą potrzeb zdrowotnych potwierdzona  posiadaniem pozytywnej opinii o celowości inwestycji</t>
  </si>
  <si>
    <t xml:space="preserve">Wydatki są racjonalne, tzn. oparte na wiarygodnych źródłach, tj.
- w zakresie robót budowlanych – kosztorys inwestorski oparty o aktualny cennik dostępny na rynku dotyczący cen w budownictwie
- w zakresie usług lub dostaw - rozeznanie rynku, cennik lub inne
- z przeprowadzonej analizy wariantów wynika, że rozwiązanie przyjęte do realizacji  (wybrany wariant realizacji inwestycji) jest rozwiązaniem najlepszym biorąc pod uwagę aspekty: instytucjonalny, techniczny i środowiskowy, a także  najbardziej uzasadnionym z punktu widzenia efektywności kosztowej
</t>
  </si>
  <si>
    <t>Podmiot leczniczy realizuje działania konsolidacyjne lub inne formy współpracy z podmiotami leczniczymi tj.  realizacja świadczeń opieki zdrowotnej w oparciu o umowę podwykonawstwa, w ramach której wnioskodawca jest zleceniobiorcą, w celu wzmocnienia efektywności finansowej podmiotów leczniczych oraz ograniczenia kosztów systemu.</t>
  </si>
  <si>
    <t xml:space="preserve">Realizowanie przez podmiot leczniczy badań klinicznych niekomercyjnych.                                                                                                                        </t>
  </si>
  <si>
    <t>Poziom wykorzystania (obłożenie) łóżek w oddziałach lub innych jednostkach organizacyjnych objętych zakresem projektu (dane za rok poprzedzający rok złożenia wniosku o dofinansowanie)</t>
  </si>
  <si>
    <t>Uwzględnienie w projekcie wymiany przestarzałych urządzeń na nowe, szybsze lub bardziej precyzyjne wyroby medyczne.</t>
  </si>
  <si>
    <t>Wnioskodawca udziela lub będzie udzielał najpóźniej po zrealizowaniu projektu świadczeń zdrowotnych przy użyciu narzędzi telemedycznych  w ramach oddziałów lub jednostek organizacyjnych szpitala objętych zakresem projektu w celu poprawy jakości i trafności wdrażanych metod leczenia.</t>
  </si>
  <si>
    <t xml:space="preserve"> POIiŚ.9.K.7, POIiŚ.9.K.8</t>
  </si>
  <si>
    <t xml:space="preserve">Efektywność kosztowa projektu </t>
  </si>
  <si>
    <t xml:space="preserve"> POIiŚ.9.K.9, POIiŚ.9.K.10 </t>
  </si>
  <si>
    <t>Dostępność do świadczeń</t>
  </si>
  <si>
    <t>Kryteria dotyczące oddziałów o charakterze zabiegowym premiują projekty dotyczące oddziałów, w których udział świadczeń zabiegowych w we wszystkich świadczeniach udzielanych na tym oddziale wynosi powyżej 75%.</t>
  </si>
  <si>
    <t xml:space="preserve"> Kryteria dotyczące oddziałów o charakterze zachowawczym premiują projekty dotyczące oddziałów, w których udział przyjęć w trybie nagłym we wszystkich przyjęciach wynosi powyżej 30% (Sugeruje się zróżnicowanie liczby punktów w zależności od wartości ww. udziału).</t>
  </si>
  <si>
    <t>Projekty dotyczące oddziałów o charakterze położniczym mogą być realizowane wyłącznie na rzecz oddziału, gdzie liczba porodów przyjętych w ciągu roku wynosi co najmniej 400.</t>
  </si>
  <si>
    <t xml:space="preserve">KRYTERIA WYBORU PROJEKTÓW - Działanie 9.2  kryteria właściwe dla projektów z zakresu  układu oddechowego, układu kostno-stawowo-mięśniowego oraz  ginekologii, położnictwa, neonatologii, pediatrii </t>
  </si>
  <si>
    <t>Projekty dotyczące oddziałów o charakterze zabiegowym mogą być realizowane wyłącznie na rzecz oddziału, w którym udział świadczeń zabiegowych we wszystkich świadczeniach udzielanych na tym oddziale wynosi co najmniej 50%.</t>
  </si>
  <si>
    <r>
      <t xml:space="preserve">Konkurs w zakresie
wsparcia istniejących szpitalnych oddziałów ratunkowych, ze szczególnym uwzględnieniem stanowisk wstępnej intensywnej terapii 
dla projektów realizowanych </t>
    </r>
    <r>
      <rPr>
        <b/>
        <sz val="10"/>
        <color theme="1"/>
        <rFont val="Calibri"/>
        <family val="2"/>
        <charset val="238"/>
        <scheme val="minor"/>
      </rPr>
      <t>na terytorium Rzeczypospolitej Polskiej z wyłączeniem województwa mazowieckiego.</t>
    </r>
  </si>
  <si>
    <t>nie dotyczy</t>
  </si>
  <si>
    <t>Narzędzie 7</t>
  </si>
  <si>
    <t>1. Podmioty lecznicze utworzone przez ministra lub centralny organ administracji rządowej, publiczną uczelnię medyczną lub publiczną uczelnię prowadzącą działalność dydaktyczną i badawczą w dziedzinie nauk medycznych (forma prawna – kod 146).</t>
  </si>
  <si>
    <t xml:space="preserve">2. Podmioty lecznicze utworzone przez jednostkę samorządu terytorialnego (forma prawna – kod 146), udostępniające bazę szpitalną na rzecz publicznej uczelni medycznej lub publicznej uczelni prowadzącej działalność dydaktyczną i badawczą w dziedzinie nauk medycznych, o ile:
a. publiczna uczelnia medyczna lub publiczna uczelnia prowadząca działalność dydaktyczną i badawczą w dziedzinie nauk medycznych nie dysponuje własną bazą szpitalną, oraz
b. udostępnienie odbywa się na zasadach określonych w pisemnym porozumieniu/umowie zawartej między podmiotem leczniczym a publiczną uczelnią medyczną lub publiczną uczelnią prowadzącą działalność dydaktyczną i badawczą w dziedzinie nauk medycznych zawartym/zawartej na okres gwarantujący zachowanie przez beneficjenta trwałości projektu, oraz 
c. nie ma możliwości ubiegania się o dofinansowanie danej inwestycji w ramach właściwego regionalnego programu operacyjnego.
</t>
  </si>
  <si>
    <t>3. Instytuty badawcze prowadzące badania naukowe i prace rozwojowe w dziedzinie nauk medycznych, uczestniczące w systemie ochrony zdrowia (forma prawna – kod 165).</t>
  </si>
  <si>
    <t>4. Przedsiębiorcy powstali z przekształcenia podmiotów leczniczych, o których mowa w pkt 1 i 2 (forma prawna – kod 116, kod 117).</t>
  </si>
  <si>
    <t xml:space="preserve">Narzędzie 12, Narzędzie 15 </t>
  </si>
  <si>
    <r>
      <t xml:space="preserve">Zgodnie z informacjami w arkuszu </t>
    </r>
    <r>
      <rPr>
        <b/>
        <i/>
        <sz val="10"/>
        <color theme="1"/>
        <rFont val="Calibri"/>
        <family val="2"/>
        <charset val="238"/>
        <scheme val="minor"/>
      </rPr>
      <t>Informacje ogólne</t>
    </r>
  </si>
  <si>
    <t xml:space="preserve">Wydatki są racjonalne, tzn. oparte na wiarygodnych źródłach, tj.
- w zakresie robót budowlanych – kosztorys inwestorski oparty o aktualny cennik dostępny na rynku dotyczący cen w budownictwie
-w zakresie usług lub dostaw - rozeznanie rynku, cennik lub inne
- z przeprowadzonej analizy wariantów wynika, że rozwiązanie przyjęte do realizacji  (wybrany wariant realizacji inwestycji) jest rozwiązaniem najlepszym biorąc pod uwagę aspekty: instytucjonalny, techniczny i środowiskowy, a także  najbardziej uzasadnionym z punktu widzenia efektywności kosztowej
</t>
  </si>
  <si>
    <t>Ujęcie Szpitalnego Oddziału Ratunkowego w Wojewódzkim Planie Działania Systemu Państwowe Ratownictwo Medyczne zatwierdzonym przez Ministra Zdrowia oraz ogólnokrajowej mapie potrzeb w zakresie ratownictwa medycznego</t>
  </si>
  <si>
    <t>Szpitalny Oddział Ratunkowy jest ujęty jako istniejący w Wojewódzkim Planie Działania Systemu, o którym mowa w art. 21 ust. 1 ustawy z dnia 8 września 2006 r. o Państwowym Ratownictwie Medycznym oraz ogólnokrajowej mapie potrzeb w zakresie ratownictwa medycznego.</t>
  </si>
  <si>
    <t>Lokalizacja oraz gotowość funkcjonowania lądowiska/lotniska (kryterium dotyczy projektów zawierających w zakresie rzeczowym lądowisko lub lotnisko)</t>
  </si>
  <si>
    <t>Średnia liczba pacjentów szpitalnego oddziału ratunkowego</t>
  </si>
  <si>
    <t>Średnia liczba pacjentów przyjmowanych dziennie przez szpitalny oddział ratunkowy (według danych za rok poprzedzający rok złożenia wniosku o dofinansowanie).</t>
  </si>
  <si>
    <t>Lokalizacja szpitalnego oddziału ratunkowego</t>
  </si>
  <si>
    <t>Odległość od najbliższego szpitalnego oddziału ratunkowego</t>
  </si>
  <si>
    <t xml:space="preserve">Posiadanie przez podmiot leczniczy informatycznych systemów szpitalnych. </t>
  </si>
  <si>
    <t>Lokalizacja lądowiska/lotniska</t>
  </si>
  <si>
    <t>Warunkiem spełnienia kryterium jest zapewnienie zgodności projektu co najmniej w zakresie:
• Typ/rodzaj projektu jest zgodny z przewidzianym w szczegółowym opisie osi priorytetowych POIiŚ,
• Zgodność projektu z opisem działania / poddziałania (w tym celem oraz zakresem interwencji)
• Wnioskodawca jest zgodny z określonym typem beneficjenta lub katalogiem ostatecznych odbiorców
instrumentów finansowych,
• Nie przekroczono pułapu maksymalnego poziomu dofinansowania,• Spełniono warunki minimalnej/maksymalnej wartości projektu (o ile dotyczy),
• Spełniono warunki minimalnej/maksymalnej wartości wydatków kwalifikowanych projektu (o ile dotyczy),
• Wnioskodawcy składający wniosek są uprawnieni do ubiegania się o przyznanie dofinansowania w zakresie określonym we wniosku.</t>
  </si>
  <si>
    <t xml:space="preserve">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
</t>
  </si>
  <si>
    <t>Kryteria premiują projekty realizowane przez podmioty, które zrealizowały, realizują lub planują realizację działań konsolidacyjnych lub podjęcie innych form współpracy z podmiotami udzielającymi świadczeń opieki zdrowotnej, w tym w ramach modelu opieki koordynowanej</t>
  </si>
  <si>
    <t>Kryteria premiują projekty realizowane przez podmioty posiadające zatwierdzony przez podmiot tworzący program restrukturyzacji, zawierający działania prowadzące do poprawy ich efektywności – dotyczy szpitali.</t>
  </si>
  <si>
    <t>Kryteria premiują projekty przyczyniające się do zwiększenia jakości lub dostępności do diagnozy i terapii pacjentów w warunkach ambulatoryjnych.</t>
  </si>
  <si>
    <r>
      <t>Pozytywna rekomendacja Komitetu Sterującego ds. koordynacji interwencji EFSI w sektorze zdrowia</t>
    </r>
    <r>
      <rPr>
        <sz val="7"/>
        <color theme="1"/>
        <rFont val="Calibri"/>
        <family val="2"/>
        <charset val="238"/>
        <scheme val="minor"/>
      </rPr>
      <t xml:space="preserve"> 4 
4Dotyczy tylko projektów wybieranych do dofinansowania w trybie pozakonkursowym oraz projektów dotyczących utworzenia nowego ośrodka kardiochirurgicznego dla dzieci niezależnie od trybu wyboru projektu do realizacji.</t>
    </r>
  </si>
  <si>
    <t xml:space="preserve">Projekty nie zakładają zwiększenia liczby łóżek szpitalnych – chyba, że: 
a) taka potrzeba wynika z danych zawartych we właściwych mapach lub danych źródłowych do ww. map dostępnych na platformie lub na podstawie sprawozdawczości Narodowego Funduszu Zdrowia za ostatni rok sprawozdawczy, o ile dane wymagane do oceny projektu nie zostały uwzględnione w obowiązującej mapie, lub
b)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ppkt a).
</t>
  </si>
  <si>
    <t>Projekty nie zakładają zwiększenia liczby łóżek szpitalnych – chyba, że:
 - taka potrzeba wynika z danych, o których mowa w pkt I.5, lub
- projekt zakłada konsolidację dwóch lub więcej oddziałów szpitalnych/ szpitali, przy czym liczba łóżek szpitalnych w skonsolidowanej jednostce nie może być większa niż  suma łóżek w konsolidowanych oddziałach szpitalnych/ szpitalach (chyba,że spełniony jest warunek, o którym mowa w tirecie pierwszym) – dotyczy szpitali.</t>
  </si>
  <si>
    <r>
      <t>Badania kliniczne niekomercyjne</t>
    </r>
    <r>
      <rPr>
        <sz val="7"/>
        <color theme="1"/>
        <rFont val="Calibri"/>
        <family val="2"/>
        <charset val="238"/>
        <scheme val="minor"/>
      </rPr>
      <t xml:space="preserve"> 20      
20 Badania kliniczne niekomercyjne w rozumieniu art. 37ia ustawy z dnia 6 września 2001 r. Prawo farmaceutyczne (Dz. U. z 2008 r., nr 45, poz. 271 z późn. zm).</t>
    </r>
  </si>
  <si>
    <r>
      <t xml:space="preserve">Efektywność w wymiarze technicznym </t>
    </r>
    <r>
      <rPr>
        <sz val="7"/>
        <color theme="1"/>
        <rFont val="Calibri"/>
        <family val="2"/>
        <charset val="238"/>
        <scheme val="minor"/>
      </rPr>
      <t>21
21 Dane wyłącznie w odniesieniu do komórek organizacyjnych podmiotu leczniczego powiązanych z  projektem.</t>
    </r>
  </si>
  <si>
    <t xml:space="preserve">Zabiegi kompleksowe </t>
  </si>
  <si>
    <t xml:space="preserve"> Kryteria premiują projekty, które przyczyniają się do koncentracji wykonywania zabiegów kompleksowych,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 </t>
  </si>
  <si>
    <t>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 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t>
  </si>
  <si>
    <t xml:space="preserve"> Kryteria dotyczące projektów w zakresie chorób układu oddechowego premiują projekty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dotyczy szpitali.
</t>
  </si>
  <si>
    <r>
      <t xml:space="preserve">Kryteria dotyczące projektów w zakresie opieki nad matką i dzieckiem premiują projekty realizowane w oddziałach neonatologicznych zlokalizowanych w podmiotach wysokospecjalistycznych </t>
    </r>
    <r>
      <rPr>
        <sz val="7"/>
        <color theme="1"/>
        <rFont val="Calibri"/>
        <family val="2"/>
        <charset val="238"/>
        <scheme val="minor"/>
      </rPr>
      <t>13</t>
    </r>
    <r>
      <rPr>
        <sz val="10"/>
        <color theme="1"/>
        <rFont val="Calibri"/>
        <family val="2"/>
        <charset val="238"/>
        <scheme val="minor"/>
      </rPr>
      <t xml:space="preserve"> – dotyczy szpitali. 
</t>
    </r>
    <r>
      <rPr>
        <sz val="7"/>
        <color theme="1"/>
        <rFont val="Calibri"/>
        <family val="2"/>
        <charset val="238"/>
        <scheme val="minor"/>
      </rPr>
      <t xml:space="preserve"> 13 Sugeruje się zróżnicowanie liczby punktów w zależności od poziomu referencyjności danego podmiotu leczniczego</t>
    </r>
    <r>
      <rPr>
        <sz val="10"/>
        <color theme="1"/>
        <rFont val="Calibri"/>
        <family val="2"/>
        <charset val="238"/>
        <scheme val="minor"/>
      </rPr>
      <t>.</t>
    </r>
  </si>
  <si>
    <t xml:space="preserve"> Kryteria premiują projekty zakładające wykorzystywanie zakupionych w projekcie wyrobów medycznych do udzielania świadczeń opieki zdrowotnej finansowanych ze środków publicznych w zakresie AOS – dotyczy szpitali.
/ Kryteria premiują projekty przyczyniające się do zwiększenia jakości lub dostępności do diagnozy i terapii pacjentów w warunkach ambulatoryjnych.
/Kryteria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</si>
  <si>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r>
      <t xml:space="preserve">Działania przewidziane w projekcie obejmują prace modernizacyjne i doposażenie oddziału rehabilitacji ogólnoustrojowej </t>
    </r>
    <r>
      <rPr>
        <sz val="7"/>
        <color theme="1"/>
        <rFont val="Calibri"/>
        <family val="2"/>
        <charset val="238"/>
        <scheme val="minor"/>
      </rPr>
      <t>43. 
43 Kryterium stosuje się wyłącznie w przypadku projektów w zakresie chorób układu kostno-stawowo-mięśniowego.</t>
    </r>
  </si>
  <si>
    <r>
      <t xml:space="preserve">Posiadanie przez podmiot leczniczy akredytacji wydanej na podstawie ustawy z dnia 6 listopada 2008 r. o akredytacji w ochronie zdrowia(dalej: akredytacji) lub jest w okresie przygotowawczym do przeprowadzenia wizyty akredytacyjnej </t>
    </r>
    <r>
      <rPr>
        <i/>
        <sz val="7"/>
        <color theme="1"/>
        <rFont val="Calibri"/>
        <family val="2"/>
        <charset val="238"/>
        <scheme val="minor"/>
      </rPr>
      <t>17</t>
    </r>
    <r>
      <rPr>
        <i/>
        <sz val="10"/>
        <color theme="1"/>
        <rFont val="Calibri"/>
        <family val="2"/>
        <charset val="238"/>
        <scheme val="minor"/>
      </rPr>
      <t xml:space="preserve">  lub posiada certyfikat normy EN 15224 – Usługi Ochrony Zdrowia – System Zarządzania Jakością.  
</t>
    </r>
    <r>
      <rPr>
        <i/>
        <sz val="7"/>
        <color theme="1"/>
        <rFont val="Calibri"/>
        <family val="2"/>
        <charset val="238"/>
        <scheme val="minor"/>
      </rPr>
      <t>17 Okres przygotowawczy rozpoczyna się od daty podpisania umowy w zakresie przeprowadzenia przeglądu akredytacyjnego przez podmiot leczniczy.</t>
    </r>
  </si>
  <si>
    <r>
      <t xml:space="preserve">Przedstawienie przez wnioskodawcę zatwierdzonego przez podmiot tworzący programu restrukturyzacji </t>
    </r>
    <r>
      <rPr>
        <i/>
        <sz val="7"/>
        <color theme="1"/>
        <rFont val="Calibri"/>
        <family val="2"/>
        <charset val="238"/>
        <scheme val="minor"/>
      </rPr>
      <t>18</t>
    </r>
    <r>
      <rPr>
        <i/>
        <sz val="10"/>
        <color theme="1"/>
        <rFont val="Calibri"/>
        <family val="2"/>
        <charset val="238"/>
        <scheme val="minor"/>
      </rPr>
      <t xml:space="preserve"> podmiotu leczniczego zawierającego działania prowadzące do poprawy jego efektywności.
</t>
    </r>
    <r>
      <rPr>
        <i/>
        <sz val="7"/>
        <color theme="1"/>
        <rFont val="Calibri"/>
        <family val="2"/>
        <charset val="238"/>
        <scheme val="minor"/>
      </rPr>
      <t>18   Restrukturyzacja oznacza nowoczesne zmiany dokonywane w przedsiębiorstwie, mające na celu poprawę struktury organizacyjnej i zasad funkcjonowania. A. Stabryła przyjmując za kryterium zakres restrukturyzacji wyróżnia następujące jej odmiany: (Źródło: [A. Stabryła, Zarządzanie strategiczne w teorii i praktyce firmy, PWN, Warszawa-Kraków 2000, s.251]).
Restrukturyzacja podmiotowa - dotyczy przekształceń prawno-ekonomicznych,
Restrukturyzacja przedmiotowa - dotyczy zmian w obszarze techniczno- technologicznym i asortymentowym,
Restrukturyzacja naprawcza - dotyczy przedsiębiorstw którym grozi likwidacja, najczęściej wynika ze złej sytuacji przedsiębiorstwa. Ma na celu poprawę niekorzystnych warunków ekonomicznych i przywrócenie wypłacalności firmy,
Restrukturyzacja rozwojowa - za podstawę przyjmuje decyzje strategiczne podejmowane w przedsiębiorstwie, dotyczy działań o charakterze innowacyjnym, rozwojowym. Obejmuje okres od 2 do 5 lat.
Dodatkowo wyróżnia się: 
Restrukturyzacja zasobów przedsiębiorstwa - polega na zwiększeniu wydajności majątku rzeczowego i zasobów ludzkich tak aby odpowiadały kryteriom panującym na rynku,
Restrukturyzacja techniczna i technologiczna - łączy zmiany w ofercie przedsiębiorstwa i sposobach wytwarzania produktów w jeden spójny proces (Źródło: [C. Suszyński, Restrukturyzacja, konsolidacja,  globalizacja  przedsiębiorstw,  PWE, Warszawa 2003, s.138])</t>
    </r>
    <r>
      <rPr>
        <i/>
        <sz val="10"/>
        <color theme="1"/>
        <rFont val="Calibri"/>
        <family val="2"/>
        <charset val="238"/>
        <scheme val="minor"/>
      </rPr>
      <t xml:space="preserve">
</t>
    </r>
  </si>
  <si>
    <r>
      <t xml:space="preserve">Podmiot leczniczy udziela świadczeń opieki zdrowotnej w ramach modelu opieki koordynowanej </t>
    </r>
    <r>
      <rPr>
        <i/>
        <sz val="7"/>
        <color theme="1"/>
        <rFont val="Calibri"/>
        <family val="2"/>
        <charset val="238"/>
        <scheme val="minor"/>
      </rPr>
      <t>19.
19 Rozumianej zgodnie z definicją opieki koordynowanej zawartej w Podrozdziale 6.3.2.3 Krajowych ram strategicznych. Policy paper dla ochrony zdrowia na lata 2014-2020 (str. 191).</t>
    </r>
  </si>
  <si>
    <r>
      <t xml:space="preserve">Uwzględnienie w projekcie  działań mających na celu modernizację lub doposażenie Bloku Operacyjnego (dalej: BO) </t>
    </r>
    <r>
      <rPr>
        <i/>
        <sz val="7"/>
        <color theme="1"/>
        <rFont val="Calibri"/>
        <family val="2"/>
        <charset val="238"/>
        <scheme val="minor"/>
      </rPr>
      <t xml:space="preserve">22 </t>
    </r>
    <r>
      <rPr>
        <i/>
        <sz val="10"/>
        <color theme="1"/>
        <rFont val="Calibri"/>
        <family val="2"/>
        <charset val="238"/>
        <scheme val="minor"/>
      </rPr>
      <t xml:space="preserve">  w celu poprawy bezpieczeństwa i jakości świadczeń opieki zdrowotnej/Uwzględnienie w projekcie działań mających na celu modernizację lub doposażenie  Oddziału/ów Anestezjologii i Intensywnej Terapii (dalej: OAiT) </t>
    </r>
    <r>
      <rPr>
        <i/>
        <sz val="7"/>
        <color theme="1"/>
        <rFont val="Calibri"/>
        <family val="2"/>
        <charset val="238"/>
        <scheme val="minor"/>
      </rPr>
      <t>23</t>
    </r>
    <r>
      <rPr>
        <i/>
        <sz val="10"/>
        <color theme="1"/>
        <rFont val="Calibri"/>
        <family val="2"/>
        <charset val="238"/>
        <scheme val="minor"/>
      </rPr>
      <t xml:space="preserve">   w celu poprawy bezpieczeństwa i jakości świadczeń opieki zdrowotnej/Uwzględnienie w projekcie działań mających na celu zwiększenie liczby stanowisk intensywnej terapii w OAiT
</t>
    </r>
    <r>
      <rPr>
        <i/>
        <sz val="7"/>
        <color theme="1"/>
        <rFont val="Calibri"/>
        <family val="2"/>
        <charset val="238"/>
        <scheme val="minor"/>
      </rPr>
      <t>22  Dotyczy Bloków Operacyjnych współpracujących z oddziałami/innymi jednostkami organizacyjnymi szpitali ponadregionalnych udzielających świadczeń zdrowotnych stacjonarnych i całodobowych na rzecz osób dorosłych, dedykowanych następującym chorobom:  układu krążenia, i/lub nowotworowym, i/lub/ układu kostno– stawowo – mięśniowego, i/lub układu oddechowego, i/lub psychicznym, i/lub  ginekologii, położnictwu, neonatologii, pediatrii oraz innych oddziałów zajmujących się leczeniem dzieci.
23 Dotyczy Oddziału/ów Anestezjologii i Intensywnej Terapii współpracujących z oddziałami/innymi jednostkami organizacyjnymi szpitali ponadregionalnych udzielających świadczeń zdrowotnych stacjonarnych i całodobowych na rzecz osób dorosłych, dedykowanych następującym chorobom: układu krążenia, i/lub nowotworowym, i/lub/ układu kostno– stawowo – mięśniowego, i/lub układu oddechowego, i/lub psychicznym, i/lub ginekologii, położnictwu, neonatologii, pediatrii oraz innych oddziałów zajmujących się leczeniem dzieci.</t>
    </r>
  </si>
  <si>
    <r>
      <t xml:space="preserve">Udział świadczeń zabiegowych w stosunku do wszystkich świadczeń udzielanych na oddziale o charakterze zabiegowym </t>
    </r>
    <r>
      <rPr>
        <i/>
        <sz val="7"/>
        <color theme="1"/>
        <rFont val="Calibri"/>
        <family val="2"/>
        <charset val="238"/>
        <scheme val="minor"/>
      </rPr>
      <t>24, 25,</t>
    </r>
    <r>
      <rPr>
        <i/>
        <sz val="10"/>
        <color theme="1"/>
        <rFont val="Calibri"/>
        <family val="2"/>
        <charset val="238"/>
        <scheme val="minor"/>
      </rPr>
      <t xml:space="preserve"> objętym zakresem wsparcia</t>
    </r>
    <r>
      <rPr>
        <i/>
        <sz val="7"/>
        <color theme="1"/>
        <rFont val="Calibri"/>
        <family val="2"/>
        <charset val="238"/>
        <scheme val="minor"/>
      </rPr>
      <t xml:space="preserve"> 26
24   Zgodnie z danymi dostępnymi na platformie danych Baza Analiz Systemowych i Wdrożeniowych.
25 Wg danych za rok poprzedzający rok składania wniosku o dofinansowanie.
26 Dotyczy projektów uwzględniających w zakresie projektu oddziały o charakterze zabiegowym.
</t>
    </r>
  </si>
  <si>
    <r>
      <t xml:space="preserve">Udział przyjęć w trybie nagłym w stosunku do wszystkich przyjęć na oddziałach o charakterze zachowawczym </t>
    </r>
    <r>
      <rPr>
        <i/>
        <sz val="7"/>
        <color theme="1"/>
        <rFont val="Calibri"/>
        <family val="2"/>
        <charset val="238"/>
        <scheme val="minor"/>
      </rPr>
      <t xml:space="preserve">24, 25 </t>
    </r>
    <r>
      <rPr>
        <i/>
        <sz val="10"/>
        <color theme="1"/>
        <rFont val="Calibri"/>
        <family val="2"/>
        <charset val="238"/>
        <scheme val="minor"/>
      </rPr>
      <t xml:space="preserve">, objętym zakresem wsparcia </t>
    </r>
    <r>
      <rPr>
        <i/>
        <sz val="7"/>
        <rFont val="Calibri"/>
        <family val="2"/>
        <charset val="238"/>
        <scheme val="minor"/>
      </rPr>
      <t>27
24   Zgodnie z danymi dostępnymi na platformie danych Baza Analiz Systemowych i Wdrożeniowych.
25 Wg danych za rok poprzedzający rok składania wniosku o dofinansowanie.
27 Dotyczy projektów uwzględniających w zakresie projektu oddziały o charakterze zachowawczym.</t>
    </r>
  </si>
  <si>
    <r>
      <t xml:space="preserve">Realizacja projektu przyczynia się do koncentracji wykonywania zabiegów kompleksowych </t>
    </r>
    <r>
      <rPr>
        <i/>
        <sz val="7"/>
        <color theme="1"/>
        <rFont val="Calibri"/>
        <family val="2"/>
        <charset val="238"/>
        <scheme val="minor"/>
      </rPr>
      <t>32, 33. 
32 Zabiegi kompleksowe – typ zabiegów zdefiniowanych zgodnie z grupami wyróżnionymi w ramach Jednorodnych Grup Pacjentów. Zgodnie z wykazem zabiegów określonym na platformie danych Baza Analiz Systemowych i Wdrożeniowych.
33 Dotyczy projektów uwzględniających w zakresie projektu oddziały o charakterze zabiegowym.</t>
    </r>
  </si>
  <si>
    <r>
      <t xml:space="preserve">Wpływ realizacji projektu na skrócenie średniego czasu hospitalizacji  </t>
    </r>
    <r>
      <rPr>
        <i/>
        <sz val="7"/>
        <color theme="1"/>
        <rFont val="Calibri"/>
        <family val="2"/>
        <charset val="238"/>
        <scheme val="minor"/>
      </rPr>
      <t xml:space="preserve">34 </t>
    </r>
    <r>
      <rPr>
        <i/>
        <sz val="10"/>
        <color theme="1"/>
        <rFont val="Calibri"/>
        <family val="2"/>
        <charset val="238"/>
        <scheme val="minor"/>
      </rPr>
      <t xml:space="preserve">na oddziałach lub innych jednostkach organizacyjnych szpitala objętych zakresem projektu w drugim roku po zakończeniu realizacji projektu w stosunku do roku bazowego (rok poprzedzający rok złożenia wniosku o dofinansowanie).
</t>
    </r>
    <r>
      <rPr>
        <i/>
        <sz val="7"/>
        <color theme="1"/>
        <rFont val="Calibri"/>
        <family val="2"/>
        <charset val="238"/>
        <scheme val="minor"/>
      </rPr>
      <t>34 Średni czas hospitalizacji jest ilorazem sumy liczby dni hospitalizacji wszystkich pacjentów w danym roku kalendarzowym na oddziałach lub innych jednostkach organizacyjnych szpitala objętych zakresem projektu i liczby pacjentów tych oddziałów  lub innych jednostek organizacyjnych szpitala objętych zakresem projektu w danym roku kalendarzowym.</t>
    </r>
  </si>
  <si>
    <r>
      <t xml:space="preserve">Ujęcie w zakresie projektu działań mających na celu przesunięcie świadczeń z oddziału gruźlicy lub chorób płuc do oddziałów chorób wewnętrznych </t>
    </r>
    <r>
      <rPr>
        <i/>
        <sz val="7"/>
        <color theme="1"/>
        <rFont val="Calibri"/>
        <family val="2"/>
        <charset val="238"/>
        <scheme val="minor"/>
      </rPr>
      <t>41.
41 Kryterium stosuje się wyłącznie w przypadku projektów w zakresie chorób układu oddechowego.</t>
    </r>
  </si>
  <si>
    <r>
      <t>Ujęcie w zakresie projektu działań realizowanych w oddziałach neonatologicznych zlokalizowanych w podmiotach wysokospecjalistycznych</t>
    </r>
    <r>
      <rPr>
        <i/>
        <sz val="7"/>
        <color theme="1"/>
        <rFont val="Calibri"/>
        <family val="2"/>
        <charset val="238"/>
        <scheme val="minor"/>
      </rPr>
      <t xml:space="preserve"> 42.
42  Kryterium stosuje się wyłącznie w przypadku projektów w zakresie ginekologii, położnictwa, neonatologii, pediatrii oraz innych oddziałów zajmujących się leczeniem dziec</t>
    </r>
    <r>
      <rPr>
        <i/>
        <sz val="10"/>
        <color theme="1"/>
        <rFont val="Calibri"/>
        <family val="2"/>
        <charset val="238"/>
        <scheme val="minor"/>
      </rPr>
      <t>i.</t>
    </r>
  </si>
  <si>
    <r>
      <t xml:space="preserve"> Projekty dotyczące oddziałów o charakterze położniczym mogą być realizowane wyłącznie na rzecz oddziału, gdzie liczba porodów przyjętych w ciągu roku wynosi co najmniej 400</t>
    </r>
    <r>
      <rPr>
        <i/>
        <sz val="7"/>
        <color theme="1"/>
        <rFont val="Calibri"/>
        <family val="2"/>
        <charset val="238"/>
        <scheme val="minor"/>
      </rPr>
      <t xml:space="preserve"> 14 . 
14 Wg danych za rok poprzedzający rok złożenia wniosku o dofinansowanie.</t>
    </r>
  </si>
  <si>
    <t>Joanna Gęsiarz, Departament Funduszy Europejskich  i e-Zdrowia, specjalista, 
tel. 22 53 00 160, e-mail: j.gesiarz@mz.gov.pl
Małgorzata Iwanicka-Michałowicz,  DepartamentFunduszy Europejskich i e-Zdrowia, naczelnik, 
tel. 22 53 00 396, e-mail: m.iwanicka@mz.gov.pl</t>
  </si>
  <si>
    <t xml:space="preserve">Międzyleski Szpital Specjalistyczny  w Warszawie, w obecnym  systemie organizacyjnym nie posiada Szpitalnego Oddziału Ratunkowego (SOR). Brak SOR uniemożliwia  funkcjonowanie Szpitala w zakresie całodobowego udzielania świadczeń opieki zdrowotnej i wyklucza podjęcie leczenia przez lekarzy specjalistów osób, które znalazły się w stanie nagłego zagrożenia zdrowotnego. Utworzenie SOR jest ujęte w Planie Działania Systemu Państwowe Ratownictwo Medyczne dla Województwa Mazowieckiego oraz wynika z przyjętej do realizacji  strategii restrukturyzacji Szpitala, pozwoli również, z uwagi na korzystną lokalizację Szpitala, wykorzystać jego potencjalne możliwości. 
1. Realizacja Planu Zabezpieczenia Ratownictwa Medycznego Województwa Mazowieckiego.
2. Szpital posiada kompletną projektową  dokumentację  techniczną. Zatwierdzony do realizacji projekt budowlany "Szpitalny Oddział Ratunkowy w Międzyleskiim Szpitalu Specjalistyczny" oraz branżowe projekty wykonawcze oraz pozwolenie na budowę. Celem realizacji zadania jest utworzenie w Międzyleskim Szpitalu Specjalistycznym w Warszawie SOR włączonego w System Państwowego Ratownictwa Medycznego dla udzielania świadczeń opieki zdrowotnej osobom w stanie nagłego zagrożenia zdrowotnego.  </t>
  </si>
  <si>
    <t xml:space="preserve">Projekt zakłada realizację działań skuteczności i efektywności i będą one zgodne z ze wskaźnikami. Po utworzeniu SOR zmieni się system finansowania dotychczasowych świadczeń. Nastąpi wzrost finansowania z NFZ o ok. 4 500 000,00 zł. Koszty wzrosną o ok. 1 500 000,00. Pozwoli to na zbilansowanie działalności SOR. Wskaźnik rentowności Izba/SOR może zmienić się z -1,42 do 0,07. Wybudowanie SOR spowoduje zwiększenie przychodów Szpitala w porównaniu z istniejącą Izba Przyjęć i pozwoli na bilansowanie działalności IP-SOR. Finansowanie SOR w porównaniu do Izby Przyjęć w MOW NFZ jest trzykrotnie wyższe.
W wyniku budowy Szpitalnego Oddziału Ratunkowego nastąpi maksymalizacja wykorzystania  infrasruktury sąsiadującej, a w szczególności Oddziału Intensywej Terapii, Zakładu Diagnostyki Obrazowej (Pracownie Tomografii Komputerowej, Rezonansu Magnetycznego), Zakładu Radiolgii, Oddziału Chirurgii Urazowo-Ortopedycznej, Okulistyki, Neurologii. </t>
  </si>
  <si>
    <t>Utworzenie nowych szpitalnych oddziałów ratunkowych powstałych od podstaw lub na bazie istniejących izb przyjęć ze szczególnym uwzględnieniem stanowisk wstępnej intensywnej terapii (roboty budowlane, doposażenie).W przypadku, kiedy w celu osiagnięcia pełnej funkcjonalności SOR niezbędne jest przeprowadzenie prac w zakresie budowy/remontu całodobowego lądowiska lub lotniska dla śmigłowców, prace te muszą zostać ujęte w zakresie rzeczowym projektu dotyczącego utworzenia SOR. Dotyczy SOR wpisanych do WPDSPRM jako planowane.</t>
  </si>
  <si>
    <t>Realizacja tego projektu w trybie pozakonkursowym przyczyni się do strategicznego rozwoju społeczno-gospodarczego regionu. Projekt jest spójny z z zaleceniami dotyczacymi populacji jaka powinna przypadać na jeden SOR (150 tys. mieszkańców). Geograficzne usytuowanie Jaroslawia przy na trasie przebiegu autostrady A4 oraz w sąsiedztwie powiatu przeworskiego i lubaczowskiego pozwoli spełnić powyższy wymóg. Efektywnie skróci również czas dojazdu pacjentów do wyspecjalizowanego szpitala. Planowany SOR wraz z lądowiskiem znajdowałby się przy ważnych szlakach komunikacyjnych drogi międzynarodowej E4 i nowobudowanej autostrady A4 oraz dwóch obwodnic miasta Jarosławia. Ponadto, Centrum Opieki Medycznej  (COM) w Jarosławiu przejmuje zadania w zakresie ratownictwa medycznego na odcinku autostrady „węzeł Jarosław” do przejścia granicznego Korczowa. Ze względu na znaczną liczbę zdarzeń na w/w drogach oraz fakt iż istniejące SOR-y w ościennych powiatach nie zabezpieczają w pełni potrzeb, proponowana lokalizacja jest zasadna dla poprawy dostępności do świadczeń szpitalnych w tej części województwa podkarpackiego.COM jest dobrze wyposażone (m.in. MR, TK) i znajduje się w dobrej kondycji finansowej, a ponadto jest Szpitalem, który posiada m.in. Oddział Chirurgii Ogólnej, Oddział Ortopedyczny, Oddział Neurologiczny z Pododdziałem Udarowym, Oddział Kardiologiczny oraz Oddział Intensywnej Terapii i Anestezjologii. Celowość realizacji projektu w trybie pkt. IV pozakonkursowym wynika z faktu umieszczenia planowanego SOR w Wojewódzkim Planie DSPRM.</t>
  </si>
  <si>
    <t>Niniejszy projekt jest zgodny w szczególności z:                                                                                                                                                                                                                        1. Średniookresową Strategią Rozwoju Kraju – „Strategia Rozwoju Kraju 2020” – przyjęta przez Radę Ministrów 25.09.2012 r. (M.P. z 2012 r., poz. 882). Zgodnie z jej zapisami "(...) W związku ze wzrostem liczby urazów komunikacyjnych oraz wysokim odsetkiem zgonów i trwałego kalectwa w wyniku chorób cywilizacyjnych, istnieje konieczność zwrócenia szczególnej uwagi na zbudowanie nowoczesnego, efektywnego, zintegrowanego systemu współdziałania służb ratunkowych. Szczególne znaczenie ma tutaj właściwe funkcjonowanie systemu Państwowe Ratownictwo Medyczne, rozumianego jako struktura ściśle kooperujących ze sobą jednostek."(Cel I.3.3. Zwiększenie bezpieczeństwa obywatela). Ponadto, jednym z zadań o charakterze systemowym jest: "Wprowadzenie zintegrowanego systemu bezpieczeństwa państwa, ratownictwa i ochrony ludności (w tym usprawnienie systemu zarządzania kryzysowego)."
2. Strategią Sprawne Państwo – przyjęta przez Radę Ministrów (M.P. z 2013 r., poz. 136) - Strategia ta, za cel główny wyznacza zwiększenie skuteczności i efektywności państwa otwartego na współpracę z obywatelami. Założeniem celu siódmego jest podejmowanie działań przez służby i instytucje odpowiedzialne za bezpieczeństwo wewnętrzne i porządek publiczny zarówno w ramach bieżącego funkcjonowania, jak i w sytuacjach nadzwyczajnych. Działania będą skoncentrowane m.in. na przedsięwzięciach związanych  z usprawnieniem zarządzania
kryzysowego i ochrony ludności, a także funkcjonowania Państwowego Ratownictwa Medycznego. (s. 10). Ponadto, jak wynika z zapisów Strategii "Mimo dużych postępów w tym obszarze dostęp do świadczeń udzielanych w ramach SOR jest w niektórych województwach niewystarczający, brakuje także np. centrów urazowych dla dzieci, przyszpitalnych lotnisk/lądowisk." (s. 24)
3. Strategią Rozwoju Województwa Podkarpackiego na lata 2007-2020 - inwestycja jest spójna ze Strategią, a w szczególności z celem strategicznym ochrona zdrowia. Strategia zakłada, że bezpieczeństwo zdrowotne ludności osiągane będzie poprzez rozwój wczesnej diagnostyki, zwiększenie dostępności do usług oraz profilaktykę i promocje zdrowia z zakresu podstawowej opieki zdrowotnej, specjalistyki ambulatoryjnej, opieki szpitalnej, a także ratownictwa medycznego. Priorytet 1 Zmniejszenie zachorowalności oraz umieralności w społeczeństwie. Wśród kierunków działania można wyróżnić  rozwój ratownictwa medycznego, w tym także rozwój i doskonalenie infrastruktury zapewniającej funkcjonowanie lotniczego pogotowia ratunkowego. (s. 145) Priorytet 2 zakłada natomiast koordynację działań w zakresie ochrony zdrowia oraz poprawy bezpieczeństwa ludności.  Wśród działań, które są spójne z opisywanym projektem wskazać należy poprawę bezpieczeństwa ludności poprzez zapobieganie i zwalczanie zagrożeń naturalnych i cywilizacyjnych w obszarze wyposażenia służb ratowniczych w specjalistyczny sprzęt. (s. 147)
4. Programem Operacyjnym Infrastruktura i Środowisko 2014 - 2020, Oś priorytetowa IX Wzmocnienie strategicznej infrastruktury ochrony zdrowia, Działanie 9.1. Infrastruktura ratownictwa medycznego. Niniejsza inwestycja wpisuje się w cel główny działania jakim jest poprawa funkcjonowania systemu ratownictwa medycznego. (s. 181)
5. Projekt jest zgodny z Wojewódzkim Planem Działania Systemu Państwowego Ratownictwa Medycznego dla Województwa Podkarpackiego. W dniu18 listopada 2015 roku aneksem nr 8 podpisanym Wojewodę Podkarpackiego został zatwierdzony plan budowy SOR w Jarosławiu. W dniu 18 stycznia aneks nr 8 został zatwierdzony przrz Ministra Zdrowia. Aneks nr 8 obejmuje zakres budowy SOR w Jarosławiu zgodny z niniejszym projektem.
Mając na uwadze powyższe, realizacja niniejszego przedsięwzięcia spójna jest z dokumentami strategicznymi kraju oraz regionu. Budowa SOR oraz lądowiska pozwoli na usprawnienie systemu ratownictwa w województwie podkarpackim, co przełoży się na zintegrowanie systemu ratownictwa także w skali kraju.</t>
  </si>
  <si>
    <t>Niniejsza inwestycja zapewni zabezpieczenie ludności w obszarze ratownictwa medycznego. Przewidziane do realizacji zadania będą miały odzwierciedlenie  w zwiększeniu skuteczności i efektywności świadczonych usług w obszarze Szpitalnego Oddziału Ratunkowego. Są to m.in. zwiększenie liczby przyjmowanych pacjentów nawet dwu-trzykrotnie w porównaniu do obecnie przyjmowanych na Izbie Przyjęć; skrócenie czasu transportu pacjenta do specjalistycznego oddziału ratunkowego (lokalizacja, jak również budowa lądowiska); zwiększenie skuteczności świadczeń usług medycznych - wykorzystanie wysokospecjalistycznego sprzętu medycznego oraz zapewnienie profesjonalnej diagnostyki; zwiększenie sprawności i bezawaryjności urządzeń medycznych, poprzez dostęp do nowych technologii; poprawa jakości opieki w zakresie zdrowia; ograniczenie regionalnych dysproporcji w infrastrukturze zdrowotnej w krajach  Unii Europejskiej. 
Realizacja przedmiotowego Projektu jest także uzasadniona z punktu widzenia efektywności kosztowej. Wybrany wariant charakteryzuje się najkorzystniejszą efektywność kosztową przypadającą na jednego pacjenta i jednocześnie posiada większą funkcjonalność, która przełoży się na wyższą jakość świadczonych usług. W tym wariancie przyjęto realizację następujących działań inwestycyjnych: 1. Budowa SOR. 2. Budowa lądowiska. 3. Dostawa sprzętu medycznego.</t>
  </si>
  <si>
    <t>Utworzenie nowych szpitalnych oddziałów ratunkowych powstałych od podstaw lub na bazie istniejących  izb przyjęć ze szczególnym uwzględnieniem stanowisk wstępnej intensywnej terapii (roboty budowlane, doposażenie). W przypadku, kiedy w celu osiągnięcia pełnej funkcjonalności SOR niezbędne jest przeprowadzenie prac w zakresie budowy/remontu całodobowego lądowiska lub lotniska dla śmigłowców, prace te muszą zostać ujęte w zakresie rzeczowym projektu dotyczącego utworzenia SOR. Dotyczy SOR wpisanych jako WPDSPRM jako planowane.</t>
  </si>
  <si>
    <t xml:space="preserve">Planowany Szpitalny Oddział Ratunkowy w Katowicach-Ochojcu został umieszczony w Wojewódzkim Planie Działania Systemu Państwowe Ratownictwo Medyczne. Aktualnie trwa realizacja projektu "Budowa Bloków Operacyjnych", w ramach którego utworzone zostaną nowoczesne sale operacyjne z Izbą Przyjęć i lądowiskiem dla helikopterów, zgodne ze standardami SOR. Realizacja świadczeń zdrowotnych w standardzie SOR, zgodnie z § 2 ust. 1 rozporządzenia Ministra Zdrowia z dn. 3 listopada 2011 r. w sprawie szpitalnego oddziału ratunkowego, oraz jego funkcjonowanie 24h/dobę przez 7 dni w tygodniu, będzie możliwe począwszy od III kw. 2017 roku, po planowanym zakończeniu realizacji projektu „Budowy Bloków Operacyjnych”. </t>
  </si>
  <si>
    <t>Zgodnie z § 4 ust.1 rozporządzenia Ministra Zdrowia z dn. 3 listopada 2011 r. w sprawie szpitalnego oddziału ratunkowego, szpital posiada oddział chirurgii ogólnej z częścią urazową, oddział chorób wewnętrznych, oddział anestezjologii i intensywnej terapii, oraz pracownię diagnostyki obrazowej, zapewniając tym samym całodobowy dostęp do badań diagnostycznych w laboratorium diagnostycznym, komputerowych badań tomograficznych, rezonansu magnetycznego i badań endoskopowych. Ponadto, zgodnie z załącznikiem nr 5 do zarządzenia nr 81/2014/DSOZ Prezesa NFZ z 19 grudnia 2013 r., podmiot gwarantuje całodobowy dostęp do świadczeń w oddziałach specjalistycznych, tj: neurologii, neurochirurgii, kardiologii, kardiochirurgii, ortopedii i traumatologii narządu ruchu i otolaryngologii, spełniając tym samym wymogi dotyczące organizacji udzielania świadczeń stawiane przez Narodowy Fundusz Zdrowia. Posiadamy dobrze wyposażony oddział neurochirurgii wraz z salą operacyjną z niezbędnym zapleczem technicznym, oraz największą w województwie liczbę łóżek intensywnej opieki medycznej. W Samodzielnym Publicznym Szpitalu Klinicznym nr 7 w Katowicach jest hospitalizowanych rocznie przeszło 30.000 pacjentów, a w przychodniach Górnośląskiego Centrum Medycznego udzielanych jest ok. 135.000 porad. W 2015 roku wykonano ponad 5665 zabiegów operacyjnych w oddziałach związanych z budowanymi Blokami Operacyjnymi. Dzięki podejmowanym przedsięwzięciom, podmiot gwarantuje dostęp do wykwalifikowanej kadry medycznej wieloprofilowego szpitala, która ma do dyspozycji nowoczesne zaplecze diagnostyczno-lecznicze, odpowiednie zaplecze lokalowe i zasoby techniczne. Realizujemy świadczenia medyczne w 19 oddziałach i 3 pododdziałach, 3 oddziałach dziennych i 25 poradniach specjalistycznych. Wieloprofilowość i profesjonalizm Szpitala podkreśla nasza kadra medyczna - 16 profesorów, 17 doktorów habilitowanych i 132 doktorów nauk medycznych, specjalizujących się w kardiologii, kardiochirurgii, neurologii, chirurgii ogólnej, naczyniowej i angiologii, ortopedii, laryngologii, onkologii, reumatologii, chorobach wewnętrznych, geriatrii, anestezjologii i intensywnej terapii, psychiatrii i psychoterapii, rehabilitacji leczniczej. Posiadamy status Szpitala Akredytowanego, co potwierdza Certyfikat 2013/54, a ponadto wdrożyliśmy, stosujemy oraz stale doskonalimy system zarządzania jakością w oparciu o wymagania normy ISO 9001:2008, czego dowodem jest certyfikat systemu jakości. Od 2015 roku jesteśmy w elitarnym gronie placówek posiadających akredytację Centrum Naczyniowego, jako jeden z siedmiu ośrodków w Europie, przyznaną przez European Commission for Accreditation of Vascular Center Międzynarodowej Unii Angiologicznej.</t>
  </si>
  <si>
    <t>Potrzeba zwiększenia liczby funkcjonujących szpitalnych oddziałów ratunkowych na terenie Województwa Śląskiego wynika z realnego zapotrzebowania na podniesienie skuteczności udzielania i dostępności świadczeń ratowniczych. O konieczności zwiększenia w Polsce liczby w/w placówek dodatkowo wspomina dokument strategiczno-wdrożeniowy przygotowany przez Ministerstwo Zdrowia – „Krajowe ramy strategiczne. Policy paper dla ochrony zdrowia na lata 2014-2020”. Lokalizacja szpitala w pobliżu głównych ciągów komunikacyjnych województwa śląskiego zapewni zabezpieczenie w zakresie świadczeń zdrowotnych znaczącej części społeczeństwa aglomeracji śląsko-dąbrowskiej, umożliwiając dotarcie w szybkim czasie ze szpitala do miejsca zdarzenia. Na terenie powiatu miasta Katowice (301 tys. mieszkańców, wg danych z 2014) działa obecnie tylko jeden SOR (dziecięcy).
W związku z realizacją projektu "Budowa Bloków Operacyjnych" planujemy stworzenie nowoczesnych sal operacyjnych wraz z nowoczesną Izbą Przyjęć i całodobowym lądowiskiem dla helikopterów, spełniających warunki określone dla Szpitalnych Oddziałów Ratunkowych, co umożliwi realizację świadczeń zdrowotnych w standardzie SOR i jego funkcjonowanie przez 24 godziny na dobę, przez 7 dni w tygodniu. Zaplanowane działania, służące realizacji ww. celu, polegałyby na przygotowaniu odpowiedniej infrastruktury, wykonaniu prac budowlanych i zakupie niezbędnej aparatury i sprzętu medycznego ratującego życie. Posiadamy pełną dokumentację projektową wraz z pozwoleniem na budowę, uwzględniające wymogi dostosowujące do potrzeb osób niepełnosprawnych (dostępne windy i sanitariaty, obniżone progi drzwiowe, wejście na poziomie ulicy, adekwatne korytarze komunikacyjne, itp.).
Realizacja projektu przyniesie długoterminowe korzyści dla pacjentów w postaci zmniejszenia liczby zgonów z powodu nagłych stanów zagrożenia życia, w wyniku m.in. wypadków komunikacyjnych, katastrof naturalnych, budowlanych, oraz obniżenie liczby skutków powikłań, a z tym z kolei wiąże się szybszy powrót do aktywności zawodowej pacjentów. Przeprowadzone procedury wyboru wykonawców gwarantują efektywność finansową inwestycji, a wieloprofilowość szpitala pozwoli na optymalizację kosztową procedur medycznych. Dzięki utworzeniu SOR z całodobowym lądowiskiem z wieloprofilowym zapleczem zwiększy się dostępność SOR dla pacjentów w nagłych przypadkach i skuteczność świadczenia pomocy, skrócony zostanie czas transportu pacjenta SOR. Tym samym, wzmocnione będą kluczowe elementy infrastruktury ratownictwa medycznego na terenie województwa śląskiego i poprawione zostanie bezpieczeństwo zdrowotne, a także jakość życia mieszkańców regionu, zgodnie z SUE RMB w ramach OP Health Poprawa i promowanie zdrowia mieszkańców, w tym jego aspektów społecznych.</t>
  </si>
  <si>
    <t>Roboty budowalne wraz z instalacjami elektrycznymi i sanitarnymi i zagospodarowaniem terenu</t>
  </si>
  <si>
    <t>Joanna Gęsiarz, Departament Funduszy Europejskich  i e-Zdrowia, specjalista, 
tel. 22 53 00 160, e-mail: j.gesiarz@mz.gov.pl
Małgorzata Iwanicka-Michałowicz,  Departament Funduszy Europejskich i e-Zdrowia, naczelnik, 
tel. 22 53 00 396, e-mail: m.iwanicka@mz.gov.pl</t>
  </si>
  <si>
    <t>Projekt o strategicznym znaczeniu dla społeczno-gospodarczego kraju. Wojewódzki Specjalistyczny Szpital Dziecięcy jest jedyną jednostką w regionie, która jest w stanie zrealizować projekt o takim zakresie. Wnioskodawcą tego projektu jest jednoznacznie określony podmiot realizujący zadania publiczne wynikające z przepisów prawa.       
Zgodnie ze Szczegółowym Opisem Osi Priorytetowych POIiŚ 2014-2020 w ramach działania 9.1 wnioskodawcami mogą być podmioty lecznicze udzielające świadczeń zdrowotnych w zakresie ratownictwa medycznego, w którym zgodnie z WPDSPRM planowane jest utworzenie Centrów Urazowych. Dla typu projektów dotyczących centrów urazowych przewidziano pozakonkursowy tryb wyboru projektów. Wsparcie planowanych centrów urazowych wynika również z zapisów dokumentu pod nazwą Krajowe Ramy  Strategiczne-Policy Paper dla ochrony zdrowia na lata 2014-2020. Centrum Urazowe dla Dzieci w Wojewódzkim Specjalistycznym Szpitalu Dziecięcym zostało ujęte w WPDSPRM jako planowane.</t>
  </si>
  <si>
    <t>Celem projektu jest utworzenie centrum urazowego skutkujące poprawą ochrony, stanu zdrowia i bezpieczeństwa zdrowotnego społeczeństwa.</t>
  </si>
  <si>
    <t>Według statystyk, region województwa charakteryzuje się niewielką dynamiką zmian w zakresie zmniejszenia liczby wypadków i ich skutków (osób rannych i zabitych) - ok. 5% w stosunku do roku poprzedniego w okresie 2013-2014. Ponadto ze statystyk Generalnej Dyrekcji Dróg Krajowych i Autostrad, wskaźniki wypadkowości również są na średnim poziomie. W związku z powyższym, niezbędne jest zapewnienie specjalistycznej jednostki systemu, do której kierowani będą pacjenci urazowi, w tym ofiary zdarzeń drogowych. W roku 2014 Lotnicze Pogotowie Ratunkowe transportowało 307 chorych z ciężkimi pojedynczymi lub mnogimi obrażeniami ciała, część z nich, transportowana była do SPSK nr 1. W roku 2014 w Szpitalu leczono ponad 15 tysięcy chorych z różnego rodzaju i stopniem obrażenia ciała, u których w znacznej części możliwe było udzielenie pomocy w Szpitalu w miejscu zamieszkania. Uruchomienie CU w SPSK nr 1 wpłynie na zmniejszenie rozproszenia prowadzenia diagnostyki i leczenia ciężko rannych i pozwoli na skupienie opieki nad takimi pacjentami w jednym, wyspecjalizowanym w tym zakresie ośrodku. Bezpośrednio wpłynie i przyczyni się do poprawy jakości udzielania świadczeń w zakresie pomocy w sytuacji nagłego zagrożenia zdrowia i życia, w tym po urazach wielonarządowych, co skutkować będzie poprawą wyników leczenia - wczesnych i odległych. 
Projekt jest zgodny z Szczegółowym Opisem Osi Priorytetowych Programu Operacyjnego Infrastruktura i Środowisko poprzez realizację celu głównego: Wsparcie gospodarki efektywnie korzystającej z zasobów i przyjaznej środowisku oraz sprzyjającej spójności terytorialnej i społecznej, Działanie 9.1 Infrastruktura ratownictwa medycznego.Ponadto jesst zgodny z WPDSPRM dla województwa zachodniopomorskiego, dokumentem Krajowe Ramy  Strategiczne- Policy Paper dla ochrony zdrowia 2014-2020, Długookresową strategią rozwoju kraju Polska 2030, Strategią rozwoju kraju 2020, Strategią Rozwoju Kapitału Ludzkiego, Strategią Sprawne Państwo.</t>
  </si>
  <si>
    <t>Zgodnie z zapisami Szczegółowego Opisu Osi Priorytetowych Programu Operacyjnego Infrastruktura i Środowisko na lata 2014-2020 w ramach Działania 9.1 wnioskodawcami mogą być podmioty lecznicze udzielające świadczeń zdrowotnych w zakresie ratownictwa medycznego, w których z zgodnie z WPDSPRM planowane jest utworzenie Centrum Urazowego. Dla tego typu Projektów dot. utworzenia Centrów Urazowych przewidziano pozakonkursowy tryb wyboru projektów. Wsparcie planowanych CU wynika z zapisu w dokumentu Krajowe Ramy  Strategiczne- Policy Paper dla ochrony zdrowia 2014-2020. Wybór Wnioskodawcy wynika z faktu planowania w jego strukturze CU zgodnie z WPDSPRM.
Centrum urazowe dla dorosłych i dzieci jest wpisane do Wojewódzkiego Planu Działania Systemu Państwowe Ratownictwo Medyczne dla województwa zachodniopomorskiego.</t>
  </si>
  <si>
    <t>Utworzenie  Centrum Urazowego dla dorosłych oraz Centrum Urazowego dla dzieci w SPSK Nr 1 im. prof. Tadeusza Sokołowskiego Pomorskiego Uniwersytetu Medycznego w Szczecinie.</t>
  </si>
  <si>
    <t xml:space="preserve">W ramach przedsięwzięcia zaplanowane zostały działania związane z przygotowaniem projektu - sporządzenie dokumentacji projektowych, ewentualnie niezbędnych analiz, ekspertyz oraz uzyskanie właściwych decyzji administracyjnych, pozwoleń itp., adekwatne usługi nadzoru autorskiego nad realizacją prac zgodnie z poszczególnymi dokumentacjami i nadzoru inwestorskiego. W zakresie robót budowlano-instalacyjnych, niezbędne jest wykonanie prac: (1) w obszarze SOR w zakresie przygotowania obszaru wstępnej intensywnej terapii liczącej 7 stanowisk do leczenia– prace na obszarze dawnego oddziału intensywnej terapii (powierzchnia 250 m2),  oraz rozbudowa podjazdu dla karetek (powierzchnia 120 m2)- projekt i realizacja projektu, (2) prace budowlane w obszarze  obecnej izby przyjęć dziecięcej w celu stworzenia obszaru przyjęć, terapii natychmiastowej, diagnostyczno-obserwacyjnego i konsultacyjnego dla dzieci w SOR, (3) oddziału intensywnej terapii Centrum Leczenia Urazów Wielonarządowych w zakresie remontu klimatyzacji, (4) prace budowlane w obszarze Zakładu Diagnostyki Obrazowej i Radiologii Interwencyjnej w zakresie dostosowania pomieszczeń do instalacji angiografu (powierzchnia 178 m2)  – projekt i realizacja skorelowane z działaniami związanymi z zakupem aparatu. W ramach przedsięwzięcia zaplanowane zostały działania związane z zakupem aparatury diagnostycznej i medycznej, w tym obrazowej: dla Zakładu Diagnostyki Obrazowej i Radiologii Interwencyjnej, dla SOR, części dziecięcej SOR, obszaru wstępnej intensywnej terapii SOR, oddziału intensywnej terapii Centrum Leczenia Urazów Wielonarządowych oraz dla oddziałów zabiegowych leczących dzieci i dorosłych.
</t>
  </si>
  <si>
    <t>Utworzenie nowych centrów urazowych (roboty budowlane, doposażenie).
W przypadku, kiedy w celu utworzenia centrum urazowego niezbędne są prace dotyczące szpitalnego oddziału ratunkowego i/lub budowy/remontu całodobowego lądowiska lub lotniska dla śmigłowców, prace te muszą zostać ujęte w zakresie rzeczowym projektu dotyczącego utworzenia centrum urazowego.</t>
  </si>
  <si>
    <t xml:space="preserve"> Zgodnie ze Szczegółowym Opisem Osi Priorytetowych POIiŚ 2014-2020 w ramach działania 9.1 wnioskodawcami mogą być podmioty lecznicze udzielające świadczeń zdrowotnych w zakresie ratownictwa medycznego, w którym zgodnie z WPDSPRM planowane jest utworzenie Centrów Urazowych. Dla  typu projektów dotyczących centrów urazowych przewidziano pozakonkursowy tryb wyboru projektów. Wsparcie planowanych centrów urazowych wynika również z zapisów dokumentu pod nazwą Krajowe Ramy Strategiczne-Policy Paper dla ochrony zdrowia na lata 2014-2020. Centrum Urazowe dla Dzieci w Klinicznym Szpitalu Wojewódzkim Nr 2 im. Św. Jadwigi Królowej w Rzeszowie zostało ujęte w WPDSPRM jako planowane. Jest to inwestycja bardzo istotna z punktu widzenia jakości systemu ochrony zdrowia i poziomu zdrowia społeczeństwa. Centra urazowe, które już działają w ramach znowelizowanej ustawy o Państwowym Ratownictwie Medycznym opierają się na kryteriach doboru pacjentów dorosłych. Obecnie w Polsce działa 14 centrów urazowych, są one jednak dedykowane osobom dorosłym.  Z  danych resortu zdrowia wynika, że 57 procent wszystkich zgonów dzieci i młodzieży (1-19 lat) powodowana jest urazami i zatruciami, którym częściej ulegają chłopcy. Połowa wszystkich urazów u dzieci spowodowana jest wypadkami komunikacyjnymi. W 2013 roku w oddziałach chirurgii dziecięcej hospitalizowanych było prawie 139 tysięcy pacjentów w tej grupie wiekowej.    Śmiertelność na skutek urazów w Polsce jest o połowę wyższa niż w innych krajach zachodnich. Stąd też podjete działania na rzecz zmiany tej sytuacji i utworzenie równoległego dla leczenia osób dorosłych  systemu centrów urazowych dla dzieci. Celowość w realizacji projektu w trybie pozakonkursowym wynika z faktu iż, dla regionu Podkarpacia nadrzędną rolę pełni Szpitalny Oddział Ratunkowy zlokalizowany w Klinicznym Szpitalu Wojewódzkim nr 2 im. Św. Jadwigi Królowej w Rzeszowie z uwagi na bardzo szeroką bazę diagnostyczną oraz posiadanie w swej strukturze ważnych dla ratowania życia oddziałów specjalistycznych. Tutaj też zostało utworzone Centrum Urazowe dla dorosłych.   Kliniczny Szpital Wojewódzki Nr 2 im. Św. Jadwigi Królowej w Rzeszowie jest najbardziej odpowiednim miejscem dla inwestowania w pacjenta urazowego   zarówno dorosłego jak i dziecka. Jako jedyny w regionie spełnia wszystkie kryteria obligatoryjne. Oddziały i blok operacyjny placówki funkcjonują w jednej kubaturze budynku zapewniając kompleksowość leczenia.  </t>
  </si>
  <si>
    <t xml:space="preserve">Strategia Rozwoju Kraju na lata 2007 – 2015  Cel główny Strategii: 
Podniesienie poziomu i jakości życia mieszkańców Polski: poszczególnych obywateli i rodzin 
PRIORYTET 2:Poprawa stanu infrastruktury technicznej i społecznej; Infrastruktura społeczna b) Infrastruktura ochrony zdrowia i socjalna
Infrastruktura społeczna b) Infrastruktura ochrony zdrowia i socjalna 
Strategia Rozwoju Ochrony Zdrowia w Polsce na lata 2007-2015 
Cel nadrzędny: Poprawa zdrowia społeczeństwa polskiego jako czynnika rozwoju społeczno - gospodarczego kraju 
Cel strategiczny 1: Zwiększenie bezpieczeństwa zdrowotnego społeczeństwa 
Cel operacyjny 1.1:Rozwój systemu ratownictwa medycznego
Narodowy Program Zdrowia na lata 2007 – 2015 Cel operacyjny nr 13: 
Poprawa jakości świadczeń zdrowotnych w zakresie skuteczności, bezpieczeństwa i akceptowalności społecznej, w tym przestrzegania praw pacjenta będzie realizowany m.in. poprzez działanie polegające na określeniu wymogów dla rozmieszczenia placówek udzielających poszczególnych rodzajów świadczeń diagnostycznych i terapeutycznych, zapewniających równomierną dostępność pacjentom na terenie kraju.
Cel operacyjny 14: Usprawnienie wczesnej diagnostyki i czynnej opieki nad osobami zagrożonymi chorobami układu krążenia, udarami mózgowymi, nowotworowymi, powikłaniami cukrzycy, chorobami układu oddechowego oraz reumatycznymi, szczególnie przez działania podstawowej opieki zdrowotnej  A. realizacja celu nastąpi m.in. poprzez usprawnienie systemu ratownictwa medycznego w nagłych stanach kardiologicznych 
Strategia Rozwoju Województwa Podkarpackiego na lata 2007 – 2020 
Cel strategiczny Strategii: Bezpieczeństwo zdrowotne ludności
Priorytet 1: Zmniejszenie zachorowalności oraz umieralności w społeczeństwie 
Kierunek działania 1: Rozwój wczesnej diagnostyki chorób nowotworowych, chorób układu krążenia, ratownictwa medycznego, perinatologii, psychiatrii dziecięcej oraz chorób zakaźnych i gruźlicy </t>
  </si>
  <si>
    <t xml:space="preserve">Zostanie wybrana najbardziej efektywna  metoda osiągnięcia zakładanego  celu.  Szczegółowa analiza wskaźników ekonomicznych zostanie przedstawiona w Studium Wykonalności.
Szpital zakłada,   iż wprowadzone rozwiązanie zapewnią optymalną, wysokiej jakości organizację świadczeń związanych z leczeniem mnogich obrażeń ciała z wykorzystaniem zasobów   i przewiduję poprawę w zakresie efektywności finansowej. </t>
  </si>
  <si>
    <t xml:space="preserve">Kierunek działania 2: Zwiększenie dostępności do usług medycznych poprzez rozwój ratownictwa medycznego, w tym także rozwój i doskonalenie infrastruktury zapewniającej funkcjonowanie lotniczego pogotowia ratunkowego
WPDSPRM dla Województwa Podkarpackiego
Policy paper dla ochrony zdrowia na lata 2014-2020 
Szczegółowy opis osi priorytetowych Programu Operacyjnego Infrastruktura i Środowisko 2014-2020. </t>
  </si>
  <si>
    <t>Celem projektu jest poprawa systemu opieki zdrowia i poziomu zdrowia społeczeństwa poprzez doinwestowanie  infrastruktury zabezpieczającej ciągłość szybkiego postępowania diagnostycznego oraz kompleksowe leczenie „pacjentów urazowych”.</t>
  </si>
  <si>
    <t>W ramach realizacji Projektu zaplanowano wykonanie przebudowy:   Kliniki Chirurgii Dzieci oraz Oddziału Ortopedii i Traumatologii Narządu Ruchu Dzieci w zakresie  dostosowania ich do obowiązujących standardów i  przepisów prawnych (w tym rozporządzenia Ministra Zdrowia  z dnia 26 czerwca 2012r. w sprawie szczegółowych wymagań, jakim powinny odpowiadać pomieszczenia i urządzenia podmiotu wykonującego działalność leczniczą), nowe rozplanowanie  w istniejącej kubaturze wszystkich niezbędnych funkcji, w tym zorganizowanie brakujących izolatek, węzłów sanitarnych dla dzieci niepełnosprawnych, pomieszczeń socjalnych i węzłów sanitarnych dla rodziców.  Projekt wymagać będzie wykonania  robót ogólnobudowlanych wraz z nową infrastrukturą techniczną  – sanitarną i elektryczną w całym obszarze jednostek wraz z doposażeniem medycznym i niemedycznym jak również doposażeniem.
Zakres rzeczowy projektu obejmuje:
1. Blok  operacyjny dzieci/ Sala intensywnej opieki pooperacyjnej dzieci
• zakup aparatury medycznej
2.  Klinika  Intensywnej Terapii i Anestezjologii z Ośrodkiem Ostrych Zatruć/ Pododdział  Intensywnej Terapii  i Anestezjologii dla Dzieci i Noworodków.
• zakup aparatury medycznej
3. Klinika chirurgii Dzieci 
• roboty budowlane i zakup aparatury medycznej
4. Oddział Ortopedii i Traumatologii Narządu Ruchu 
• roboty budowlane i zakup aparatury medycznej.</t>
  </si>
  <si>
    <t>Stan zdrowia mieszkańców województwa jest lepszy niż przeciętna w kraju. Jednak nierównomierny rozwój infrastruktury w służbie zdrowia wraz z trudnym dostępem do specjalistów powoduje występowania stanów nagłych u pacjentów wymagających natychmiastowego leczenia operacyjnego. Zgodnie z programem województwa wymagane są szczególne działania w zakresie zabezpieczenia ratownictwa medycznego dla mieszkańców i turystów. Rozwój transportu drogowego, kolejowego i samolotowego wymaga zabezpieczenia ratownictwa medycznego w województwie. Z uwagi na lokalizację województwa podkarpackiego która skupiona jest w ciągu istniejących lub potencjalnych korytarzy transportowych o zasięgu transeuropejskim oraz lokalizację miasta Rzeszów, leżącego  na skrzyżowaniu historycznie ukształtowanych szlaków transportowych, spełnia ważną funkcję  węzła komunikacyjnego w południowo-wschodniej części kraju. Ponadto, w pobliżu miasta znajduje się lotnisko krajowe Rzeszów - Jasionka. W województwie krzyżują się międzynarodowe szlaki drogowe: trasa E-40 łącząca Europę Zachodnią z Ukrainą, trasa E-371 (Radom – Rzeszów - Koszyce) oraz droga krajowa nr 19, tzw. Via Baltica, łącząca kraje nadbałtyckie z południową częścią Europy. Przez region przebiega magistrala kolejowa E-30 relacji Drezno – Wrocław – Kraków – Rzeszów – Lwów – Kijów (tzw. europejski ciąg transportowy). Istnieje duże zagrożenie wypadków pociągów i samochodów przewożących substancje niebezpieczne lub szkodliwe. Istnieje duże zagrożenie wypadkami w komunikacji pasażerskiej co wymaga rozwoju służb ratowniczych. Ponadto rozwój drobnego przemysłu wymaga szczególnego zabezpieczenie zagrożenia zdrowia i życia mieszkańców w stanach nagłych.</t>
  </si>
  <si>
    <t>Rozbudowa Oddziału Anestezjologii i Intensywnej Terapii Medycznej w celu dostosowania infrastruktury na potrzeby SOR, łączy się z koniecznością ingerencji  w obszar dotychczasowej Izby Przyjęć, tym samym niezbędna jest przebudowa dotychczasowej Izby Przyjęć. Oba te zadania są ze sobą ściśle powiązane i zabezpieczają w sposób właściwy (optymalny) organizację pracy SOR i bezpieczeństwo leczonych tam pacjentów a także dostosowują do przepisów Rozporządzenia Ministra Zdrowia z dnia 3 listopada 2011r.  (Dz.U. nr 237 poz.1420 z późn.zm.) oraz Rozporządzenia Ministra Zdrowia z dnia 26 czerwca 2012 roku w sprawie szczegółowych wymagań, jakim powinny odpowiadać pomieszczenia i urządzenia podmiotu wykonującego działalność leczniczą</t>
  </si>
  <si>
    <t>Przedsięwzięcie jest spójne z tworzonym obecnie Narodowym Programem Zdrowia na lata 2016-2020, który obejmie przede wszystkim działania na rzecz promocji zdrowia i zapobiegania chorobom, realizowane we współpracy wszystkich szczebli administracji rządowej i samorządowej. Przedsięwzięcie wpisuje się również w realizację Krajowych Ram Strategicznych (tzn. Policy paper dla ochrony zdrowia na lata 2014-2020), Cel długoterminowy 1. Opracowanie i wdrożenie działań wzmacniających kształtowanie postaw prozdrowotnych, zwiększających dostępność do programów zdrowotnych (profilaktycznych, rehabilitacyjnych) w celu zmniejszenia zachorowalności i umieralności, w szczególności z powodu chorób cywilizacyjnych, 
Kierunek interwencji 8. Poprawa funkcjonowania systemu Państwowego Ratownictwa Medycznego, Cel operacyjny A. Rozwój profilaktyki zdrowotnej, diagnostyki i medycyny naprawczej ukierunkowany na główne problemy epidemiologiczne w Polsce.</t>
  </si>
  <si>
    <t>Projekt polega na budowie nowego 6-cio kondygnacyjnego budynku szpitalnego o pow. każdej kondygnacji ok. 2400 m2, wraz z kondygnacją techniczną- piwniczną.  Na SOR przeznaczona jest kondygnacja 3, poziom 0 o powierzchni użytkowej 2550 m2. Projekt zakłada również zakup niezbędnego wyposażenia SOR.</t>
  </si>
  <si>
    <t xml:space="preserve">
Celem generalnym projektu jest utworzenie SOR w Tomaszowie Lubelskim wraz z lądowiskiem, co umożliwi udzielanie świadczeń ratownictwa medycznego. Potrzeba realizacji projektu wynika z faktu, iż z uwagi na specyficzne uwarunkowania geograficzne planowanego SOR nie ma możliwości by jego rolę w systemie ratownictwa przejął inny SOR w województwie. Obecna sytuacja wiąże się ze znacznym ograniczeniem dostępności do świadczeń zdrowotnych dla populacji osób w stanie nagłego zagrozenia życia i zdrowia w regionie zabezpieczanym przez SOR w Tomaszowie Lubelskim. Powyższą potrzebę potwierdza również Opinia Konsultanta Wojewódzkiego ds. Medycyny Ratunkowej Dr hab. med. Adama Nogalskiego. 
</t>
  </si>
  <si>
    <t>W ramach projektu przewidziano koszty związane z promocją projektu określoną wymogami regulaminów konkursu</t>
  </si>
  <si>
    <t xml:space="preserve">Na terenie Powiatu Tomaszowskiego potencjał realizacji projektu jest ogromny. Obszar Powiatu Tomaszowskiego oraz powiatów ościennych cechuje się istotnymi brakami infrastrukturalnymi w dziedzinach istotnie wpływającymi na jakość życia w szczególności w takich aspektach jak np. ochrona zdrowia i dostęp do świadczeń medycznych realizowanych w ramach systemu SOR. 
Szczególnie istotne braki występują w zakresie jednostek SOR o odpowiednich standardach leczenia. Rezultatem realizacji projektu będzie poprawa świadczonych usług zdrowotnych w obszarach deficytowych z punktu widzenia potrzeb mieszkańców regionu powiatu tomaszowskiego. Brak odpowiedniej infrastruktury zdrowotnej we wspomnianych powyżej obszarach uzasadnia efektywność realizacji niniejszego projektu.
Planowany do realizacji projekt wykazuje wysoką efektywność kosztową, szczegółowe dane finansowe wraz z wyliczeniami przedstawione zostaną w studium wykonalności, które stanowić będzie załącznik do właściwego wniosku o dofinansowanie.
Realizacja projektu polegająca na utworzeniu SOR, oraz niezbędnego lądowiska dla helikopterów. Realizacja projektu umożliwi lepsze zabezpieczenie medyczne w zakresie świadczenia opieki zdrowotnej osobom w stanie nagłego zagrożenia zdrowotnego. 
Utworzenie Nowego SOR w bezpośrednim sąsiedztwie granicy Państwowej przełoży się na istotne skrócenie czasu transportu chorego do najbliższego SOR i udzielenie mu niezbędnej opieki medycznej.  Powyższe przyczyni się do skrócenia mediany czasu dotarcia i udzielenia pomocy medycznej choremu, co jest zgodne z dokumentem Policy paper dla ochrony zdrowia na lata 2014 – 2020. 
Utworzenie Nowego SOR, oraz utworzenie lądowiska dla helikopterów umożliwi użycie drogi lotniczej do transportu chorych, co podniesie dostępność do świadczeń osobom znajdującym się w stanie nagłego zagrożenia zdrowotnego w sytuacji konieczności natychmiastowego przewiezienia ich do SOR/CU/innej jednostki. Użycie drogi lotniczej znacznie skróci czas udzielenia pomocy medycznej, lub transportu chorego do jednostki o wyższym stopniu referencyjnym. Co wpłynie na efektywność kosztową leczenia pojedynczego pacjenta. Szybszy transport umożliwia wcześniejsze udzielenie wysokospecjalistycznej pomocy, a to z kolei wpływa na skrócenie czasu leczenia i powrotu do zdrowia. Zakładamy, iż na każdym etapie realizacji projektu zapewnimy wysoką efektywność kosztową (z punktu widzenia projektu - osiągnięcie najlepszych efektów przy możliwie najniższych cenach, stopień wykorzystania (maksymalizacja) istniejącej oraz powstałej infrastruktury z punktu widzenia podmiotu leczniczego, poprzez realizację zadań o oparciu o wytyczne dotyczące sposobu wyboru wykonawcy.  W chwili obecnej w ramach istniejącej izby przyjęć wnioskodawca udziela 7500 świadczeń medycznych, porealizacji proejktu wnioskdoawca w ramach SOR udzieli 10500 świadczeń medycznych, zwiększenie ilości świadczeń medycznych przyczyni się do zmniejszenia kosztów stałych funkcjonowania SOR na pojedyńcze świadczenie medyczne. 
Dodatkowo realizacja projektu przyczyni się do poprawy płynności finansowej wnioskodawcy, oraz wzrostu poziomu rentowności.  Wnioskodaca planuje rozpoczęcie procesu udzielania  świadczeń medycznych od 2018 roku. </t>
  </si>
  <si>
    <t xml:space="preserve">W ramach projektu przewidziano koszty zarządzania projektem przez okres jego realizacji </t>
  </si>
  <si>
    <t xml:space="preserve">Mapa potrzeb zdrowotnych w zakresie lecznictwa szpitalnego  dla Polski                                                                                         Mapa potrzeb zdrowotnych w zakresie  lecznictwa szpitalnego  dla województwa dolnośląskiego
Mapa potrzeb zdrowotnych w zakresie  lecznictwa szpitalnego dla województwa kujawsko-pomorskiego
Mapa potrzeb zdrowotnych w zakresie lecznictwa szpitalnego dla województwa lubelskiego
Mapa potrzeb zdrowotnych w zakresie lecznictwa szpitalnego dla województwa lubuskiego
Mapa potrzeb zdrowotnych w zakresie lecznictwa szpitalnego dla województwa łódzkiego
Mapa potrzeb zdrowotnych w zakresie lecznictwa szpitalnego dla województwa małopolskiego
Mapa potrzeb zdrowotnych w zakresielecznictwa szpitalnego dla województwa opolskiego
Mapa potrzeb zdrowotnych w zakresielecznictwa szpitalnegodla województwa podkarpackiego
Mapa potrzeb zdrowotnych w zakresie lecznictwa szpitalnego dla województwa podlaskiego
Mapa potrzeb zdrowotnych w zakresielecznictwa szpitalnego dla województwa pomorskiego
Mapa potrzeb zdrowotnych w zakresielecznictwa szpitalnego dla województwa śląskiego
Mapa potrzeb zdrowotnych w zakresie lecznictwa szpitalnego dla województwa świętokrzyskiego
Mapa potrzeb zdrowotnych w zakresie lecznictwa szpitalnego  dla województwa warmińsko-mazurskiego
Mapa potrzeb zdrowotnych w zakresie lecznictwa szpitalnegodla województwa wielkopolskiego
Mapa potrzeb zdrowotnych w zakresie lecznictwa szpitalnego dla województwa zachodniopomorskiego
</t>
  </si>
  <si>
    <t>Mapa potrzeb zdrowotnych w zakresie lecznictwa szpitalnego dla Polski                                                                                         Mapa potrzeb zdrowotnych w zakresie  lecznictwa szpitalnego  dla województwa mazowieckiego</t>
  </si>
  <si>
    <t>6- Utworzenie nowych SOR powstałych od podstaw lub na bazie istniejących izb przyjęć ze szczególnym uwzględnieniem stanowisk wstępnej intensywnej terapii (roboty budowlane, doposażenie</t>
  </si>
  <si>
    <t>W wyniku realizacji projektu powstałe korzyści związane będą z poprawą dostępności do wysokospecjalistycznych usług zdrowotnych i będą miały charakter społeczny. Nastąpi poprawa jakości leczenia w zakresie diagnostyki i pobytu pacjenta w Szpitalu. Projekt jest uzasadniony z punktu widzenia efektywności kosztowej. Wybrany wariant charakteryzuje się najkorzystniejszą efektywnością kosztową przypadającą na jednego pacjenta i jednocześnie posiada większą funkcjonalność, która przełoży się na wyższą jakość świadczonych usług. Szpital zakłada, iż wprowadzone rozwiązania zapewnią optymalną, wysokiej jakości organizację świadczeń zwiazanych z leczeniem mnogich obrażeń ciała z wykorzystaniem zasobów i przewiduje poprawę w zakresie efektywności finansowej.</t>
  </si>
  <si>
    <t>*Jako datę rozpoczęcia realizacji projektu należy rozumieć podpisanie głównego kontraktu na roboty budowlane/dostawy (zgodnie ze wzorem fiszki zgłoszeniowej na potrzeby wpisania projektu do wykazu Projektów Zidentyfikowanych zał. 6 do Szczegółowego opisu osi priorytetowych POIiŚ 2014-2020) w ramach przedmiotowego projektu. Poniesione wydatki w latach 2014-2016 dotyczą wyłącznie zakupu części aparatury medycznej.</t>
  </si>
  <si>
    <t xml:space="preserve">Bez otrzymania dofinansowania ze środków UE w ramach PO IiŚ nie byłoby możliwe utworzenia Centrum Urazowego dla dorosłych i dzieci, tym samym poprawy zabezpieczenia potrzeb zdrowotnych regionu. Projekt jest uzasadniony z punktu widzenia efektywności kosztowej. Wybrany wariant charakteryzuje się najkorzystniejszą efektywnością kosztową przypadającą na jednego pacjenta i jednocześnie posiada większą funkcjonalność, która przełoży się na wyższą jakość świadczonych usług. Szpital zakłada, iż wprowadzone rozwiązania zapewnią optymalną, wysokiej jakości organizację świadczeń związanych z leczeniem mnogich obrażeń ciała z wykorzystaniem zasobów i przewiduje poprawę w zakresie efektywności finansowej.
</t>
  </si>
  <si>
    <t>przeprowadzenie postępowań przetargowych, podpisanie umów z wykonawcami i ich realizacja (w tym wyposażenie medyczne 1018300,00 PLN)</t>
  </si>
  <si>
    <t xml:space="preserve">Inwestycja posiada pozytywną opinię o celowości inwestycji (dalej: OCI), o której mowa w ustawie o świadczeniach opieki zdrowotnej finansowanych ze środków publicznych.
</t>
  </si>
  <si>
    <t>Wykorzystywanie urządzeń zakupionych w ramach projektu do świadczenia usług w ramach Ambulatoryjnej Opieki Specjalistycznej.
Podmiot udziela świadczeń opieki zdrowotnej w ramach modelu opieki koordynowanej.</t>
  </si>
  <si>
    <t>Współpraca z innymi podmiotami
Wykorzystanie zakupionych urządzeń w ramach AOS</t>
  </si>
  <si>
    <t>POIiŚ.9.K.7, POIiŚ.9.K.8, POIiŚ.9.K.9, POIiŚ.9.K.10, POIiŚ.9.P.6, POIiŚ.9.P.37, POIiŚ.9.P.40, POIiŚ.9.P.59, POIiŚ.9.P.60, POIiŚ.9.P.61, POIiŚ.9.P.62, POIiŚ.9.P.63, POIiŚ.9.P.64.</t>
  </si>
  <si>
    <t>POIiŚ.9.K.7, POIiŚ.9.K.8, POIiŚ.9.P.6, POIiŚ.9.P.37, POIiŚ.9.P.40, POIiŚ.9.P.59, POIiŚ.9.P.60, POIiŚ.9.P.61, POIiŚ.9.P.62, POIiŚ.9.P.63, POIiŚ.9.P.64.</t>
  </si>
  <si>
    <t>KRYTERIA WYBORU PROJEKTÓW - Działanie 9.1 kryteria właściwe dla projektów dot.  Utworzenia nowych szpitalnych oddziałów ratunkowych</t>
  </si>
  <si>
    <t>Liczba ludności przypadająca na Szpitalny
Oddział Ratunkowy</t>
  </si>
  <si>
    <t>Odległość od najbliższego
szpitalnego oddziału
ratunkowego</t>
  </si>
  <si>
    <t>Odległość planowanego do utworzenia Szpitalnego Oddziału Ratunkowego mierzona po drogach do najbliżej położonego Szpitalnego Oddziału Ratunkowego w zależności od miasta, w którym się znajduje.</t>
  </si>
  <si>
    <t>Kompleksowość oferty
medycznej podmiotu
leczniczego</t>
  </si>
  <si>
    <t>Kryteria premiują projekty zakładające zwiększenie liczby stanowisk intensywnej terapii – dotyczy szpitali.</t>
  </si>
  <si>
    <t>Stanowiska intensywnej
terapii w SOR</t>
  </si>
  <si>
    <t>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t>
  </si>
  <si>
    <t xml:space="preserve"> Przeniesienie świadczeń opieki zdrowotnej udzielanych w SOR z poziomu lecznictwa szpitalnego na rzecz POZ i AOS jest niemożliwe z uwagi na zdefiniowane w ww. aktach prawnych wymogi niezbędne podczas udzielania przedmiotowych świadczeń.</t>
  </si>
  <si>
    <t>SOR udzielają pomocy ww. pacjentom niezależnie od realizacji działań konsolidacyjnych lub podjęcia inych form współpracy z podmiotami udzielajacymi świadczeń opieki zdrowotnej.</t>
  </si>
  <si>
    <t xml:space="preserve"> Kryteria premiują projekty zakładające działania z zakresu wsparcia przygotowania podmiotów udzielających świadczeń opieki zdrowotnej do prowadzenia EDM zgodnie ze standardem HL7 CDA oraz jej wymiany, uzupełnienie zdiagnozowanych deficytów w zakresie zasobów infrastruktury IT (sprzęt, oprogramowanie itp.) lub budowę oprogramowania klasy HIS (dotyczy Programu Operacyjnego Infrastruktura i Środowisko oraz tych Regionalnych Programów Operacyjnych, gdzie ww. projekty nie mogą być realizowane w ramach CT2).</t>
  </si>
  <si>
    <t>Rozwiązania wpływające na szybkość udzielania pomocy medycznej poszkodowanym.</t>
  </si>
  <si>
    <t>Podmiot leczniczy posiada możliwość odbioru danych medycznych pacjenta transmitowanych ze środków transportu sanitarnego.</t>
  </si>
  <si>
    <t>Pozytywna rekomendacja Komitetu Sterującego ds. koordynacji interwencji EFSI w
sektorze zdrowia</t>
  </si>
  <si>
    <t>Projekt uzyskał pozytywną rekomendację Komitetu Sterującego ds. koordynacji interwencji EFSI w sektorze zdrowia wyrażoną we właściwej uchwale.</t>
  </si>
  <si>
    <t>Kompleksowość oferty medycznej podmiotu leczniczego</t>
  </si>
  <si>
    <t>Lokalizacja i gotowość funkcjonowania
lądowiska/lotniska dla śmigłowców</t>
  </si>
  <si>
    <t>Kompleksowość projektu</t>
  </si>
  <si>
    <t>Lokalizacja
lądowiska/lotniska</t>
  </si>
  <si>
    <t>Po zakończeniu realizacji projektu podmiot leczniczy będzie posiadał lotnisko/lądowisko zlokalizowane w takiej odległości, że możliwe będzie przyjęcie osoby znajdującej się w stanie nagłego zagrożenia zdrowotnego bez pośrednictwa specjalistycznych środków transportu sanitarnego.</t>
  </si>
  <si>
    <t>KRYTERIA WYBORU PROJEKTÓW - Działanie 9.1 kryteria właściwe dla projektów dot.  utworzenia nowych centrów urazowych</t>
  </si>
  <si>
    <t>Ujęcie Centrum Urazowego w Wojewódzkim Planie Działania Systemu Państwowe
Ratownictwo Medyczne zatwierdzonym przez
Ministra Zdrowia oraz ogólnokrajowej mapie
potrzeb w zakresie ratownictwa medycznego</t>
  </si>
  <si>
    <t>Stanowiska intensywnej
terapii w oddziałach
Anestezjologii i Intensywnej
Terapii</t>
  </si>
  <si>
    <t>Docelowa liczba stanowisk intensywnej terapii w oddziałach Anestezjologii i Intensywnej Terapii.</t>
  </si>
  <si>
    <t xml:space="preserve">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</si>
  <si>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Brak kryterium premiującego projekty, które zakładają działania ukierunkowane na przeniesienie świadczeń opieki zdrowotnej z poziomu lecznictwa szpitalnego na rzecz POZ i AOS wynika z charakteru CU, które jako unikalne w skali kraju jednostki systemu Państwowe Ratownictwo Medyczne wpisane do Wojewódzkich Planów Działania Systemu Państwowe Ratownictwo Medyczne posiadają infrastrukturę oraz potencjał kadrowy do udzielania pomocy pacjentom urazowym. Przeniesienie świadczeń opieki zdrowotnej udzielanych w CU z poziomu lecznictwa szpitalnego na rzecz POZ i AOS jest niemożliwe z uwagi na zdefiniowane w ww. aktach prawnych wymogi niezbędne podczas udzielania przedmiotowych świadczeń.</t>
  </si>
  <si>
    <t xml:space="preserve">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</si>
  <si>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t>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Brak kryterium premiującego projekty realizowane przez podmioty, które zrealizowały, realizują lub planują realizację działań konsolidacyjnych lub podjęcie innych form współpracy z podmiotami udzielającymi świadczeń opieki zdrowotnej, w tym w ramach modelu opieki koordynowanej wynika z charakteru CU, które jako unikalne w skali kraju jednostki systemu Państwowe Ratownictwo Medyczne wpisane do Wojewódzkich Planów Działania Systemu Państwowe Ratownictwo Medyczne udzielają pomocy ww. pacjentom niezależnie od realizacji działań konsolidacyjnych lub podjęcia inych form współpracy z podmiotami udzielajacymi świadczeń opieki zdrowotnej.</t>
  </si>
  <si>
    <t>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CU lokalizowane są w wysokowyspecjalizowanych jednostkach, samo wpisanie danego CU do WPDSPRM następuje po spełnieniu niezbędnych wymogów, co dowodzi że podmiot jest właściwie zorganizowany do realizacji zadań CU. Prowadzenie gruntownych działań restrukturyzacyjnych w podmiotach w których zlokalizowane są CU mogłyby spowodować czasowe wyłaczenie jednostek z funkcjonowania co  byłoby niekorzystne z punktu widzenia realizacji zadań  jakim jest udzielanie pomocy w stanie nagłego zagrożenia zdrowia lub życia. W związku z powyższym wydaje się nieuzasadnione stosowanie kryterium premiującego projekty realizowane przez podmioty posiadające zatwierdzony przez podmiot tworzący program restrukturyzacji, zawierający działania prowadzące do poprawy ich efektywności – dotyczy szpitali.</t>
  </si>
  <si>
    <t xml:space="preserve"> Kryteria premiują projekty zakładające działania z zakresu wsparcia przygotowania podmiotów udzielających świadczeń opieki zdrowotnej do prowadzenia EDM zgodnie ze standardem HL7 CDA oraz jej wymiany, uzupełnienie zdiagnozowanych deficytów w zakresie zasobów infrastruktury IT (sprzęt, oprogramowanie itp.) lub budowę oprogramowania klasy HIS (dotyczy Programu Operacyjnego Infrastruktura i Środowisko oraz tych Regionalnych Programów Operacyjnych, gdzie ww. projekty nie mogą być realizowane w ramach CT2).
</t>
  </si>
  <si>
    <t>Zakres projektu uwzględnia wszystkie niezbędne do wykonania prace. Po zrealizowaniu projektu
Centrum Urazowe osiągnie pełną funkcjonalność (będzie spełniało wymagania określone w ustawie z
dnia 8 września 2006 roku o Państwowym Ratownictwie Medycznym oraz rozporządzeniu Ministra
Zdrowia z dnia 18 czerwca 2010 roku w sprawie centrum urazowego).</t>
  </si>
  <si>
    <t xml:space="preserve"> POIiŚ.9.P.6, POIiŚ.9.P.37, POIiŚ.9.P.40, POIiŚ.9.P.62, POIiŚ.9.P.63, POIiŚ.9.P.64.</t>
  </si>
  <si>
    <t>POIiŚ.9.P.59, POIiŚ.9.P.60, POIiŚ.9.P.61.</t>
  </si>
  <si>
    <t xml:space="preserve">Podniesienie poziomu zabezpieczenia zdrowotnego społeczeństwa i usprawnienie systemu ratownictwa medycznego poprzez utworzenie SOR i budowę lądowiska.  </t>
  </si>
  <si>
    <t>Projekt zaplanowany do realizacji ma na celu wzmocnienie kluczowych elementów infrastruktury, w zakresie poprawy bezpieczeństwa zdrowotnego, a tym samym podnoszenie jakości życia. 
Planowany do realizacji zakres wsparcia wpisuje się również w założenia Strategii rozwoju społeczno-gospodarczego Polski Wschodniej do roku 2020, jak również odpowiada na potrzeby rozwoju subregionów polski wschodniej.
Zgodnie ze Szczegółowym Opisem Osi Priorytetowych przedmiotowa inwestycja dotyczy modernizacji i rozbudowy SOR, w obszarze geograficznym który cechuje niedobór w zakresie infrastruktury ratownictwa medycznego. Realizacja niniejszego projektu pozwoli na zbliżenie się do wypełnienia kryterium, zgodnie z którym na 150 tys. ludności powinien przypadać minimum jeden SOR.  
Dzięki zwiększeniu liczby podmiotów leczniczych, świadczących usługi w zakresie ratownictwa medycznego, znacząco poprawi się dostępność do systemu ratownictwa medycznego, w szczególności ludności zamieszkującej obszary wiejskie poprzez zmniejszenie odległości do najbliższego SOR z lądowiskiem. 
Sytuacja ta pokazuje jak ogromne znaczenie z punktu widzenia wymiaru terytorialnego ma udzielanie wsparcia w zakresie systemu ratownictwa medycznego. 
Realizacja projektu polegająca na utworzeniu SOR w Tomaszowie Lubelskim, wpisuje się w założenia dokumentu strategicznego jakim jest Policy paper dla ochrony zdrowia na lata 2014 – 2020 str.  58-61.
Zgodnie z Planem Działania Systemu Państwowe Ratownictwo Medyczne dla województwa lubelskiego najbliższy szpitalny oddział ratunkowy znajduje się w odległości 34 km od Tomaszowa Lubelskiego, co powoduje konieczność ponoszenia dodatkowego czasu na przejazd w ilości około 30 minut do najbliższego SOR w Zamościu. 
Dzięki realizacji projektu Szpitalny Odział Ratunkowy swoim zasięgiem obejmie cały obszar powiatu Tomaszowskiego i powiatów ościennych. Przedmiotowa inwestycja nie prowadzi do powielania się inwestycji w zakresie utworzenia Szpitalnych Oddziałów Ratunkowych na terenie województwa lubelskiego a ma na celu wypełnienie luki w tym zakresie.  Powyższe potwierdza również Opinia Konsultanta Wojewódzkiego ds. Medycyny Ratunkowej Dr hab. med. Adama Nogalskiego, który potwierdza, iż z uwagi na specyficzne uwarunkowania geograficzne planowanego SOR nie ma możliwości by jego rolę w systemie ratownictwa przejął inny SOR w województwie. Obecna sytuacja wiąże się ze znacznym ograniczeniem dostępności do świadczeń zdrowotnych dla populacji osób w stanie nagłego zagrożenia życia i zdrowia w regionie zabezpieczanym przez SOR w Tomaszowie Lubelskim. Jednostka jest ujęta w Wojewódzkim Planie Działania Systemu Państwowe Ratownictwo Medyczne jako planowana do utworzenia (aktualizacja nr 3 z dnia 22 lipca 2016 r. str. 3 ).  Przedsięwzięcie zamieszczone zostanie w Ogólnokrajowej mapie potrzeb w zakresie ratownictwa medycznego - mapa Infrastruktura Systemu PRM.</t>
  </si>
  <si>
    <t>ostateczny termin złożenia wniosku o dofinansowanie będzie określony w fiszce projektowej (proces przygotowania/uzgodnienia fiszek  w toku)</t>
  </si>
  <si>
    <t>ostateczny termin złożenia wniosku o dofinansowanie będzie określony w fiszce projektowej (proces uzgodnienia fiszki w toku)</t>
  </si>
  <si>
    <t>Kryterium nieuzasadnione ze względu na specyfikę SOR.</t>
  </si>
  <si>
    <t xml:space="preserve">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</si>
  <si>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Kryteria premiują projekty zakładające działania z zakresu wsparcia przygotowania podmiotów udzielających świadczeń opieki zdrowotnej do prowadzenia EDM zgodnie ze standardem HL7 CDA oraz jej wymiany, uzupełnienie zdiagnozowanych deficytów w zakresie zasobów infrastruktury IT (sprzęt, oprogramowanie itp.) lub budowę oprogramowania klasy HIS (dotyczy Programu Operacyjnego Infrastruktura i Środowisko oraz tych Regionalnych Programów Operacyjnych, gdzie ww. projekty nie mogą być realizowane w ramach CT2).</t>
  </si>
  <si>
    <t xml:space="preserve">POIiŚ.9.K.9, POIiŚ.9.K.10 </t>
  </si>
  <si>
    <t>Projekty nie zakładają zwiększenia liczby łóżek szpitalnych – chyba, że: 
- taka potrzeba wynika z danych, o których mowa w pkt I.5, lub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 dotyczy szpitali.</t>
  </si>
  <si>
    <t>2018.01</t>
  </si>
  <si>
    <t>Wyposażenie medyczne i inne - montowane na etapie budowy (w tym wydatki kwalifikowalne 1 256 566,43 zł)</t>
  </si>
  <si>
    <t>wyposażenie medyczne i inne - nie montowane na etapie budowy (w tym wydatki kwalifikowalne 5 026 265,73 zł)</t>
  </si>
  <si>
    <t>Szpitalny Oddział Ratunkowy jest ujęty w Wojewódzkim Planie Działania Systemu, o którym mowa w art. 21 ust. 1 ustawy z dnia 8 września 2006 r. o Państwowym Ratownictwie Medycznym jako planowany do utworzenia oraz ogólnokrajowej mapie potrzeb w zakresie ratownictwa medycznego.</t>
  </si>
  <si>
    <t>Po zrealizowaniu projektu Szpitalny Oddział Ratunkowy będzie zapewniał udzielanie świadczeń ratowniczych minimum 150 tys. ludności. Dopuszcza się wyjątki uzasadnione np. wyższym natężeniem ruchu (m.in. ze względu na przebieg tras szybkiego ruchu), lokalizacją SOR na terenach turystycznych, miastach wojewódzkich, gęstością zaludnienia i wielkością obszaru objętego działaniem SOR, w związku z koniecznością zachowania zasady tzw. „złotej godziny”, utrudnionym dojazdem zespołu ratownictwa medycznego do SOR (np. brak mostu, przeprawa promowa, akweny wodne, tereny górskie).</t>
  </si>
  <si>
    <t>Podmiot leczniczy po zrealizowaniu projektu będzie posiadał lądowisko/lotnisko zarejestrowane do realizacji operacji w dzień i w nocy przez 7 dni w tygodniu, wpisane do ewidencji lotnisk/lądowisk prowadzonej przez Prezesa ULC oraz Instrukcji Operacyjnej Lotniczego Pogotowia Ratunkowego, którego lokalizacja i warunki techniczne będą zgodne z Rozporządzeniem Ministra Zdrowia z dnia 3 listopada 2011 roku w sprawie Szpitalnego Oddziału Ratunkowego,
albo
będzie posiadał umowę z innym podmiotem na korzystanie z najbliższego lądowiska/lotniska będzie posiadał umowę z innym podmiotem na korzystanie z najbliższego lądowiska/lotniska zarejestrowanego do realizacji operacji w dzień i w nocy przez 7 dni w tygodniu, wpisanego do ewidencji lotnisk/lądowisk prowadzonej przez Prezesa ULC oraz Instrukcji Operacyjnej Lotniczego Pogotowia Ratunkowego, którego lokalizacja i warunki techniczne będą zgodne z Rozporządzeniem Ministra Zdrowia z dnia 3 listopada 2011 roku w sprawie Szpitalnego Oddziału Ratunkowego
albo
podmiot leczniczy złoży oświadczenie poświadczone przez podmiot tworzący, potwierdzające, że miejscowy plan zagospodarowania przestrzennego albo decyzja o warunkach zabudowy i zagospodarowania terenu wskazują na brak możliwości technicznych budowy lądowiska/ lotniska spełniającego wymagania określone w rozporządzeniu Ministra Zdrowia z dnia 3 listopada 2011 r. w sprawie szpitalnego oddziału ratunkowego - zarówno naziemnego przy SOR, wyniesionego na obiekcie, jak i położonego w takiej odległości o SOR, że czas trwania transportu osób, które znajdują się w stanie nagłego zagrożenia zdrowotnego, specjalistycznym środkiem transportu sanitarnego do oddziału nie przekroczy 5 minut, licząc od momentu przekazania pacjenta przez lotniczy zespół ratownictwa medycznego do specjalistycznego środka transportu sanitarnego. Do oświadczenia należy załączyć odpowiednio wyciąg z miejscowego planu zagospodarowania przestrzennego lub decyzję o warunkach zabudowy.</t>
  </si>
  <si>
    <t>Odległość lądowiska/lotniska od szpitalnego oddziału ratunkowego.</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</si>
  <si>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
/Zgodnie z pkt I.4 projekt jest zgodny z właściwą mapą potrzeb zdrowotnych. Zgodność z właściwą mapą potrzeb zdrowotnych oceniana jest przez Komisję Oceny Projektów na podstawie uzasadnienia wnioskodawcy zawartego we wniosku o dofinansowanie oraz OCI.</t>
  </si>
  <si>
    <t>Centrum Urazowe ujęte jest jako planowane do utworzenia w Wojewódzkim Planie Działania Systemu, o którym mowa w art. 21 ust. 1 ustawy z dnia 8 września 2006 r. o Państwowym Ratownictwie Medycznym oraz ogólnokrajowej mapie potrzeb w zakresie ratownictwa medycznego.</t>
  </si>
  <si>
    <t>Centrum Urazowe zabezpieczy, w zakresie świadczeń zdrowotnych, o których mowa w art. 39c ust. 1 ustawy z dnia 8 września 2006 r. o Państwowym Ratownictwie Medycznym populację nie mniejszą niż 1 mln mieszkańców, zamieszkującą obszar pozwalający na dotarcie z miejsca zdarzenia do centrum urazowego w ciągu 1,5 godziny.</t>
  </si>
  <si>
    <t xml:space="preserve">Kryteria premiują projekty zakładające doposażenie lub modernizację infrastruktury Oddziału/ów Anestezjologii i Intensywnej Terapii w celu zwiększenia jakości i bezpieczeństwa realizowanych świadczeń – dotyczy szpitali.
</t>
  </si>
  <si>
    <t>Do dofinansowania może być przyjęty wyłącznie projekt posiadający pozytywną opinię o celowości inwestycji, o której mowa w ustawie o  świadczeniach opieki zdrowotnej finansowanych ze środków publicznych (zwaną dalej: OCI). Właściwe Instytucje Zarządzające i Instytucje Pośredniczące mają obowiązek zapewnić, że ww. opinia jest załączona do wniosku o  dofinansowanie. / Projekt posiada OCI, którą załącza się:
• w przypadku projektu pozakonkursowego – do fiszki projektu przedkładanej do zatwierdzenia przez Komitet Sterujący oraz wniosku o dofinansowanie,
• w przypadku konkursu – do wniosku o dofinansowanie.
/Zgodnie z pkt I.4 projekt jest zgodny z właściwą mapą potrzeb zdrowotnych. Zgodność z właściwą mapą potrzeb zdrowotnych oceniana jest przez Komisję Oceny Projektów na podstawie uzasadnienia wnioskodawcy zawartego we wniosku o dofinansowanie oraz OCI.</t>
  </si>
  <si>
    <r>
      <t>Podmiot leczniczy udziela świadczeń opieki zdrowotnej na podstawie umowy zawartej z Dyrektorem oddziału wojewódzkiego NFZ o udzielanie świadczeń opieki w rodzaju leczenie szpitalne w zakresie zbieżnym z zakresem projektu lub na podstawie innych umów finansowanych ze środków publicznych</t>
    </r>
    <r>
      <rPr>
        <sz val="7"/>
        <color theme="1"/>
        <rFont val="Calibri"/>
        <family val="2"/>
        <charset val="238"/>
        <scheme val="minor"/>
      </rPr>
      <t xml:space="preserve"> 5</t>
    </r>
    <r>
      <rPr>
        <sz val="10"/>
        <color theme="1"/>
        <rFont val="Calibri"/>
        <family val="2"/>
        <charset val="238"/>
        <scheme val="minor"/>
      </rPr>
      <t xml:space="preserve"> / Podmiot leczniczy będzie udzielał świadczeń opieki zdrowotnej na podstawie umowy zawartej z Dyrektorem wojewódzkiego oddziału NFZ o udzielanie świadczeń opieki zdrowotnej w rodzaju leczenie szpitalne w zakresie zbieżnym z zakresem projektu najpóźniej w kolejnym okresie kontraktowania świadczeń po zakończeniu realizacji projektu lub na podstawie innych umów finansowanych ze środków publicznych </t>
    </r>
    <r>
      <rPr>
        <sz val="7"/>
        <color theme="1"/>
        <rFont val="Calibri"/>
        <family val="2"/>
        <charset val="238"/>
        <scheme val="minor"/>
      </rPr>
      <t>6</t>
    </r>
    <r>
      <rPr>
        <sz val="10"/>
        <color theme="1"/>
        <rFont val="Calibri"/>
        <family val="2"/>
        <charset val="238"/>
        <scheme val="minor"/>
      </rPr>
      <t xml:space="preserve">/Podmiot leczniczy zapewnia lub będzie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
</t>
    </r>
    <r>
      <rPr>
        <sz val="7"/>
        <color theme="1"/>
        <rFont val="Calibri"/>
        <family val="2"/>
        <charset val="238"/>
        <scheme val="minor"/>
      </rPr>
      <t xml:space="preserve"> 5 W przypadku projektów, w ramach których nie przewiduje się zwiększenia zakresu udzielania świadczeń opieki zdrowotnej.
 6 Dotyczy tylko projektów pozakonkursowych i ma zastosowanie w przypadku projektów przewidujących rozwój działalności medycznej podmiotu leczniczego lub zwiększenie jego potencjału w tym zakresie (np. poprzez zakup dodatkowych wyrobów medycznych lub zwiększenie liczby łóżek szpitalnych</t>
    </r>
    <r>
      <rPr>
        <sz val="10"/>
        <color theme="1"/>
        <rFont val="Calibri"/>
        <family val="2"/>
        <charset val="238"/>
        <scheme val="minor"/>
      </rPr>
      <t xml:space="preserve">).
</t>
    </r>
  </si>
  <si>
    <r>
      <t xml:space="preserve">Zaplanowane w ramach projektu działania są uzasadnione z punktu widzenia rzeczywistego zapotrzebowania na dany produkt (wytworzona infrastruktura, w tym ilość, parametry wyrobu medycznego są adekwatne do zakresu udzielanych przez jednostkę świadczeń opieki zdrowotnej lub, w przypadku poszerzania oferty medycznej </t>
    </r>
    <r>
      <rPr>
        <sz val="7"/>
        <color theme="1"/>
        <rFont val="Calibri"/>
        <family val="2"/>
        <charset val="238"/>
        <scheme val="minor"/>
      </rPr>
      <t>9</t>
    </r>
    <r>
      <rPr>
        <sz val="10"/>
        <color theme="1"/>
        <rFont val="Calibri"/>
        <family val="2"/>
        <charset val="238"/>
        <scheme val="minor"/>
      </rPr>
      <t xml:space="preserve">, odpowiada na zidentyfikowane deficyty podaży świadczeń opieki zdrowotnej), tj.:
• w zakresie robót budowalnych – możliwe jest wykonanie prac budowlanych w danym oddziale lub jednostce współpracującej z oddziałem, z wyłączeniem </t>
    </r>
    <r>
      <rPr>
        <sz val="7"/>
        <color theme="1"/>
        <rFont val="Calibri"/>
        <family val="2"/>
        <charset val="238"/>
        <scheme val="minor"/>
      </rPr>
      <t>10</t>
    </r>
    <r>
      <rPr>
        <sz val="10"/>
        <color theme="1"/>
        <rFont val="Calibri"/>
        <family val="2"/>
        <charset val="238"/>
        <scheme val="minor"/>
      </rPr>
      <t xml:space="preserve">  budowy nowego obiektu; 
• w zakresie zakupu wyrobów medycznych – zakres projektu powinien być zgodny z warunkami określonymi w rozporządzeniu Ministra Zdrowia z dnia 22 listopada 2013 r. w sprawie świadczeń gwarantowanych z zakresu leczenia szpitalnego, odnośnie wymogów określonych dla zakresu objętego umową z Dyrektorem wojewódzkiego oddziału Narodowego Funduszu Zdrowia. Możliwy jest zakup dodatkowych wyrobów medycznych ujętych w ww. wymogach pod warunkiem wykazania, że ten, który posiada Wnioskodawca jest wykorzystywany w maksymalnym stopniu.
</t>
    </r>
    <r>
      <rPr>
        <sz val="7"/>
        <color theme="1"/>
        <rFont val="Calibri"/>
        <family val="2"/>
        <charset val="238"/>
        <scheme val="minor"/>
      </rPr>
      <t>9 Dotyczy tylko projektów pozakonkursowych i ma zastosowanie w przypadku projektów przewidujących rozwój działalności medycznej podmiotu leczniczego lub zwiększenie jego potencjału w tym zakresie (np. poprzez zakup dodatkowych wyrobów medycznych lub zwiększenie liczby łóżek szpitalnych).
10 Nie dotyczy projektów pozakonkursowych i ograniczenie to nie ma zastosowanie w przypadku projektów przewidujących rozwój działalności medycznej podmiotu leczniczego lub zwiększenie jego potencjału w tym zakresie (np. poprzez zakup dodatkowych wyrobów medycznych lub zwiększenie liczby łóżek szpitalnych).</t>
    </r>
    <r>
      <rPr>
        <sz val="10"/>
        <color theme="1"/>
        <rFont val="Calibri"/>
        <family val="2"/>
        <charset val="238"/>
        <scheme val="minor"/>
      </rPr>
      <t xml:space="preserve">
</t>
    </r>
  </si>
  <si>
    <r>
      <t>Projekty dotyczące oddziałów o charakterze zabiegowym</t>
    </r>
    <r>
      <rPr>
        <sz val="7"/>
        <color theme="1"/>
        <rFont val="Calibri"/>
        <family val="2"/>
        <charset val="238"/>
        <scheme val="minor"/>
      </rPr>
      <t xml:space="preserve"> 15</t>
    </r>
    <r>
      <rPr>
        <sz val="10"/>
        <color theme="1"/>
        <rFont val="Calibri"/>
        <family val="2"/>
        <charset val="238"/>
        <scheme val="minor"/>
      </rPr>
      <t xml:space="preserve">  mogą być realizowane wyłącznie na rzecz oddziału, w którym udział świadczeń zabiegowych we wszystkich świadczeniach udzielanych na tym oddziale wynosi co najmniej 50%. 
</t>
    </r>
    <r>
      <rPr>
        <sz val="7"/>
        <color theme="1"/>
        <rFont val="Calibri"/>
        <family val="2"/>
        <charset val="238"/>
        <scheme val="minor"/>
      </rPr>
      <t>15 Dotyczy projektów przewidujących w zakresie wsparcia oddziały o charakterze zabiegowym zgodnie z danymi dostępnymi na platformie danych Baza Analiz Systemowych i Wdrożeniowych.</t>
    </r>
  </si>
  <si>
    <t>Liczba ludności przypadająca na Centrum Urazowe</t>
  </si>
  <si>
    <t xml:space="preserve">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 
</t>
  </si>
  <si>
    <t>Ujęcie Szpitalnego Oddziału Ratunkowego w
Wojewódzkim Planie Działania Systemu
Państwowe Ratownictwo Medyczne
zatwierdzonym przez Ministra Zdrowia oraz ogólnokrajowej mapie potrzeb w zakresie ratownictwa medycznego</t>
  </si>
  <si>
    <t xml:space="preserve">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
</t>
  </si>
  <si>
    <t xml:space="preserve">Kompleksowość oferty medycznej podmiotu leczniczego 13   
13 Rozporządzenie Ministra Zdrowia z dnia 3 listopada 2011 roku w sprawie Szpitalnego Oddziału Ratunkowego (wskazuje minimalne wymogi organizacyjne, które muszą zostać spełnione, aby w danym podmiocie leczniczym zorganizowany został szpitalny oddział ratunkowy. Udzielanie przez podmiot, w którym znajduje się SOR świadczeń opieki zdrowotnej w zakresach wymienionych  w kryterium nr 1a pozwoli na zabezpieczenie przez te jednostki skutecznego i zaawansowanego  leczenia pacjentów  znajdujących się w stanie nagłego zagrożenia życia w stosunku do tych szpitali, które dysponują wyłącznie oddziałami wynikającymi z ww. rozporządzenia.
</t>
  </si>
  <si>
    <t xml:space="preserve">Liczba kadry systemu Państwowego Ratownictwa Medycznego stale przebywającej w szpitalnym oddziale ratunkowym 22 
 22 Lekarze systemu, pielęgniarki systemu, ratownicy medyczni, o których mowa w ustawie z dnia 8 września 2006 roku o Państwowym Ratownictwie Medycznym </t>
  </si>
  <si>
    <t>Podmiot leczniczy po zrealizowaniu projektu będzie posiadał lądowisko/lotnisko zarejestrowane do realizacji operacji w dzień i w nocy przez 7 dni w tygodniu, wpisane do ewidencji lotnisk/lądowisk prowadzonej przez Prezesa ULC oraz Instrukcji Operacyjnej Lotniczego Pogotowia Ratunkowego, którego lokalizacja będzie zgodna z ustawą z dnia 8 września 2006 r. o Państwowym Ratownictwie Medycznym i warunki techniczne będą zgodne z Rozporządzeniem Ministra Zdrowia z dnia 3 listopada 2011 roku w sprawie Szpitalnego Oddziału Ratunkowego, lub będzie posiadał umowę z innym podmiotem na korzystanie z najbliższego lądowiska/lotniska zarejestrowanego do realizacji operacji w dzień i w nocy przez 7 dni w tygodniu, wpisanego do ewidencji lotnisk/lądowisk prowadzonej przez Prezesa ULC oraz Instrukcji Operacyjnej Lotniczego Pogotowia Ratunkowego, którego lokalizacja będzie zgodna z ustawą z dnia 8 września 2006 r. o Państwowym Ratownictwie Medycznym i warunki techniczne będą zgodne z Rozporządzeniem Ministra Zdrowia z dnia 3 listopada 2011 roku w sprawie Szpitalnego Oddziału Ratunkowego.</t>
  </si>
  <si>
    <t>* kwoty w kol. wkład UE i wkład krajowy podano w zaaokrągleniu do dwóch miejsc po przecinku</t>
  </si>
  <si>
    <t>2017.03*</t>
  </si>
  <si>
    <t xml:space="preserve"> formalne dla działania 9.2 (kryterium nr 15.4) - kryterium dostępu</t>
  </si>
  <si>
    <t>merytoryczne I stopnia dla działania 9.2
(kryterium nr 1) - kryterium premiujące</t>
  </si>
  <si>
    <t>merytoryczne I stopnia dla działania 9.2
(kryterium nr 2.1.) - kryterium premiujące</t>
  </si>
  <si>
    <t>merytoryczne I stopnia dla działania 9.2
(kryterium nr 2.2.)- kryterium premiujące</t>
  </si>
  <si>
    <t>merytoryczne I stopnia dla działania 9.2
(kryterium nr 2.3.)- kryterium premiujące</t>
  </si>
  <si>
    <t>merytoryczne I stopnia dla działania 9.2
(kryterium nr 2.4.)- kryterium premiujące</t>
  </si>
  <si>
    <t>merytoryczne I stopnia dla działania 9.2
(kryterium nr 3)- kryterium premiujące</t>
  </si>
  <si>
    <t>merytoryczne I stopnia dla działania 9.2
(kryterium nr 4.1.)- kryterium premiujące</t>
  </si>
  <si>
    <t>merytoryczne I stopnia dla działania 9.2
(kryterium nr 4.2.)- kryterium premiujące</t>
  </si>
  <si>
    <t>merytoryczne I stopnia dla działania 9.2
(kryterium nr 5)- kryterium premiujące</t>
  </si>
  <si>
    <t xml:space="preserve">merytoryczne I stopnia dla działania 9.2
(kryterium nr 6)- kryterium premiujące
</t>
  </si>
  <si>
    <t>merytoryczne I stopnia dla działania 9.2
(kryterium nr 7)- kryterium premiujące</t>
  </si>
  <si>
    <t>merytoryczne I stopnia dla działania 9.2
(kryterium nr 8)- kryterium premiujące</t>
  </si>
  <si>
    <t>merytoryczne I stopnia dla działania 9.2
(kryterium nr 10.1.-10.3.)- kryterium premiujące</t>
  </si>
  <si>
    <t>merytoryczne I stopnia dla działania 9.2
(kryterium nr 10.4)- kryterium premiujące</t>
  </si>
  <si>
    <t>merytoryczne I stopnia dla działania 9.2
(kryterium nr 10.5)- kryterium premiujące</t>
  </si>
  <si>
    <t>merytoryczne I stopnia dla działania 9.2
(kryterium nr 4.2 i 12)- kryterium premiujące</t>
  </si>
  <si>
    <t>merytoryczne I stopnia dla działania 9.2
(kryterium nr 13)- kryterium premiujące</t>
  </si>
  <si>
    <t>merytoryczne I stopnia dla działania 9.2
(kryterium nr 14)- kryterium premiujące</t>
  </si>
  <si>
    <t>merytoryczne I stopnia dla działania 9.2
(kryterium nr 15)- kryterium premiujące</t>
  </si>
  <si>
    <t>merytoryczne I stopnia dla działania 9.2
(kryterium nr 16)- kryterium premiujące</t>
  </si>
  <si>
    <t>merytoryczne I stopnia dla działania 9.2
(kryterium nr 9)- kryterium premiujące</t>
  </si>
  <si>
    <t>merytoryczne I stopnia dla działania 9.2
(kryterium nr 11)- kryterium premiujące</t>
  </si>
  <si>
    <t>merytoryczne I stopnia dla działania 9.2
(kryterium nr 23)- kryterium premiujące</t>
  </si>
  <si>
    <t>merytoryczne I stopnia dla działania 9.2
(kryterium nr 24)- kryterium premiujące</t>
  </si>
  <si>
    <t>formalne dla działania 9.2
(kryterium nr 11) - kryterium dostępu</t>
  </si>
  <si>
    <t>formalne dla działania 9.2
(kryterium nr 13.1-13.3) - kryterium dostępu</t>
  </si>
  <si>
    <t>formalne dla działania 9.2
(kryterium nr 15) - kryterium dostępu</t>
  </si>
  <si>
    <t>formalne dla działania 9.2
(kryterium nr 15.5) - kryterium dostępu</t>
  </si>
  <si>
    <t>formalne dla działania 9.2
(kryterium nr 15.6) - kryterium dostępu</t>
  </si>
  <si>
    <t>formalne dla działania 9.2
(kryterium nr 16) - kryterium dostępu</t>
  </si>
  <si>
    <t>formalne dla działania 9.2
(kryterium nr 17) - kryterium dostępu</t>
  </si>
  <si>
    <t>formalne dla działania 9.2
(kryterium nr 12) - kryterium dostępu</t>
  </si>
  <si>
    <t>formalne dla działania 9.2
(kryterium nr 14) - kryterium dostępu</t>
  </si>
  <si>
    <t>formalne dla działania 9.2
(kryterium nr 18) - kryterium dostępu</t>
  </si>
  <si>
    <t>formalne - nowe CU
(kryterium nr 15) - kryterium dostępu</t>
  </si>
  <si>
    <t>formalne - nowe CU
(kryterium nr 16) - kryterium dostępu</t>
  </si>
  <si>
    <t>formalne - nowe CU
(kryterium nr 14) - kryterium dostępu</t>
  </si>
  <si>
    <t>merytoryczne I stopnia - nowe CU
(kryterium nr 9) - kryterium premiujące</t>
  </si>
  <si>
    <t>merytoryczne I stopnia - nowe CU
(kryterium nr 12)  - kryterium premiujące</t>
  </si>
  <si>
    <t>merytoryczne I stopnia - nowe CU
(kryterium nr 13) - kryterium premiujące</t>
  </si>
  <si>
    <t>merytoryczne I stopnia - nowe CU
(kryterium nr 11) - kryterium premiujące</t>
  </si>
  <si>
    <t>merytoryczne I stopnia - istniejące CU
(kryterium nr 10) - kryterium premiujące</t>
  </si>
  <si>
    <t>formalne - nowe CU
(kryterium nr 19) - kryterium dostępu</t>
  </si>
  <si>
    <t>formalne - nowe CU
(kryterium nr 17) - kryterium dostępu</t>
  </si>
  <si>
    <t>formalne - nowe CU
(kryterium nr 18) - kryterium dostępu</t>
  </si>
  <si>
    <t>formalne - istniejące SOR
(kryterium nr 12) - kryterium dostępu</t>
  </si>
  <si>
    <t>formalne - istniejące SOR
(kryterium nr 13) kryterium dostępu</t>
  </si>
  <si>
    <t>merytoryczne I stopnia  - istniejące SOR
(kryterium nr 9) - kryterium premiujące</t>
  </si>
  <si>
    <t>merytoryczne I stopnia  - istniejące SOR
(kryterium nr 11) - kryterium premiujące</t>
  </si>
  <si>
    <t>merytoryczne I stopnia  - istniejące SOR
(kryterium nr 10) - kryterium premiujące</t>
  </si>
  <si>
    <t>merytoryczne I stopnia  - istniejące SOR
(kryterium nr 8.1, 8.2, 8.3) - kryterium premiujące</t>
  </si>
  <si>
    <t>merytoryczne I stopnia  - istniejące SOR
(kryterium nr 15) - kryterium premiujące</t>
  </si>
  <si>
    <t>merytoryczne I stopnia  - istniejące SOR
(kryterium nr 12.1, 12.2) - kryterium premiujące</t>
  </si>
  <si>
    <t>merytoryczne I stopnia  - istniejące SOR
(kryterium nr 14) - kryterium premiujące</t>
  </si>
  <si>
    <t>merytoryczne I stopnia  - istniejące SOR
(kryterium nr 13.1, 13.2) - kryterium premiujące</t>
  </si>
  <si>
    <t>merytoryczne I stopnia  - istniejące SOR
(kryterium nr 16) - kryterium premiujące</t>
  </si>
  <si>
    <t>formalne - nowe SOR
(kryterium nr 15) - kryterium dostępu</t>
  </si>
  <si>
    <t>formalne - nowe SOR
(kryterium nr 14) - kryterium dostępu</t>
  </si>
  <si>
    <t>formalne - nowe SOR
(kryterium nr 16) - kryterium dostępu</t>
  </si>
  <si>
    <t>merytoryczne I stopnia - nowe SOR
(kryterium nr 10) - kryterium premiujące</t>
  </si>
  <si>
    <t>merytoryczne I stopnia - nowe SOR
(kryterium nr 9a, 9b) - kryterium premiujące</t>
  </si>
  <si>
    <t>merytoryczne I stopnia - nowe SOR
(kryterium nr 13) - kryterium premiujące</t>
  </si>
  <si>
    <t>merytoryczne I stopnia - nowe SOR
(kryterium nr 12) - kryterium premiujące</t>
  </si>
  <si>
    <t>merytoryczne I stopnia - istniejące SOR
(kryterium nr 11) - kryterium premiujące</t>
  </si>
  <si>
    <t>formalne - nowe SOR
(kryterium nr 19) - kryterium dostępu</t>
  </si>
  <si>
    <t>formalne - nowe SOR
(kryterium nr 17) - kryterium dostępu</t>
  </si>
  <si>
    <t>formalne - nowe SOR
(kryterium nr 18) - kryterium dostępu</t>
  </si>
  <si>
    <t>merytoryczne I stopnia - nowe SOR
(kryterium nr 14) - kryterium premiujące</t>
  </si>
  <si>
    <t>merytoryczne I stopnia dla działania 9.1
(kryterium nr 1) - kryterium premiujące</t>
  </si>
  <si>
    <t>merytoryczne I stopnia dla działania 9.1
(kryterium nr 2) - kryterium premiujące</t>
  </si>
  <si>
    <t>merytoryczne I stopnia dla działania 9.1
(kryterium nr 3.1.) - kryterium premiujące</t>
  </si>
  <si>
    <t>merytoryczne I stopnia dla działania 9.1
(kryterium nr 3.2.) - kryterium premiujące</t>
  </si>
  <si>
    <t>merytoryczne I stopnia dla działania 9.1
(kryterium nr 3.3.) - kryterium premiujące</t>
  </si>
  <si>
    <t>merytoryczne I stopnia dla działania 9.1
(kryterium nr 3.4.) - kryterium premiujące</t>
  </si>
  <si>
    <t>merytoryczne I stopnia dla działania 9.1
(kryterium nr 4) - kryterium premiujące</t>
  </si>
  <si>
    <t>merytoryczne I stopnia dla działania 9.1
(kryterium nr 5) - kryterium premiujące</t>
  </si>
  <si>
    <t>merytoryczne I stopnia dla działania 9.1
(kryterium nr 6) - kryterium premiujące</t>
  </si>
  <si>
    <t>merytoryczne I stopnia dla działania 9.1
(kryterium nr 7) - kryterium premiujące</t>
  </si>
  <si>
    <t>formalne dla działania 9.1
(kryterium nr 11) - kryterium dostępu</t>
  </si>
  <si>
    <t xml:space="preserve">KRYTERIA WYBORU PROJEKTÓW - Horyzontalne </t>
  </si>
  <si>
    <t>horyzontalne formalne
(kryterium nr 1) - kryterium dostępu</t>
  </si>
  <si>
    <t>horyzontalne formalne
(kryterium nr 2) - kryterium dostępu</t>
  </si>
  <si>
    <t>horyzontalne formalne
(kryterium nr 3) - kryterium dostępu</t>
  </si>
  <si>
    <t>horyzontalne formalne
(kryterium nr 4) - kryterium dostępu</t>
  </si>
  <si>
    <t>horyzontalne formalne
(kryterium nr 5) - kryterium dostępu</t>
  </si>
  <si>
    <t>horyzontalne formalne
(kryterium nr 6) - kryterium dostępu</t>
  </si>
  <si>
    <t>horyzontalne formalne
(kryterium nr 7) - kryterium dostępu</t>
  </si>
  <si>
    <t>horyzontalne formalne
(kryterium nr 8) - kryterium dostępu</t>
  </si>
  <si>
    <t>horyzontalne formalne
(kryterium nr 9) - kryterium dostępu</t>
  </si>
  <si>
    <t>horyzontalne formalne
(kryterium nr 10) - kryterium dostępu</t>
  </si>
  <si>
    <t>horyzontalne merytoryczne II stopnia
(kryterium nr 1) - kryterium dostępu</t>
  </si>
  <si>
    <t>horyzontalne merytoryczne II stopnia
(kryterium nr 1.1.) - kryterium dostępu</t>
  </si>
  <si>
    <t>horyzontalne merytoryczne II stopnia
(kryterium nr 2) - kryterium dostępu</t>
  </si>
  <si>
    <t>horyzontalne merytoryczne II stopnia
(kryterium nr 3) - kryterium dostępu</t>
  </si>
  <si>
    <t>horyzontalne merytoryczne II stopnia
(kryterium nr 4) - kryterium dostępu</t>
  </si>
  <si>
    <t>horyzontalne merytoryczne II stopnia
(kryterium nr 5) - kryterium dostępu</t>
  </si>
  <si>
    <t>horyzontalne merytoryczne II stopnia
(kryterium nr 6) - kryterium dostępu</t>
  </si>
  <si>
    <t>horyzontalne merytoryczne II stopnia
(kryterium nr 7) - kryterium dostępu</t>
  </si>
  <si>
    <t>horyzontalne merytoryczne II stopnia
(kryterium nr 8) - kryterium dostępu</t>
  </si>
  <si>
    <t>horyzontalne merytoryczne II stopnia
(kryterium nr 9) - kryterium dostępu</t>
  </si>
  <si>
    <t>horyzontalne merytoryczne II stopnia
(kryterium nr 11) - kryterium dostępu</t>
  </si>
  <si>
    <t>horyzontalne merytoryczne II stopnia
(kryterium nr 12) - kryterium dostępu</t>
  </si>
  <si>
    <t>horyzontalne merytoryczne II stopnia
(kryterium nr 13) - kryterium dostępu</t>
  </si>
  <si>
    <t>formalne - istniejące SOR
(kryterium nr 14) - kryterium dostępu</t>
  </si>
  <si>
    <r>
      <t xml:space="preserve">Liczba ludności  </t>
    </r>
    <r>
      <rPr>
        <sz val="7"/>
        <color theme="1"/>
        <rFont val="Calibri"/>
        <family val="2"/>
        <charset val="238"/>
        <scheme val="minor"/>
      </rPr>
      <t>18</t>
    </r>
    <r>
      <rPr>
        <sz val="9"/>
        <color theme="1"/>
        <rFont val="Calibri"/>
        <family val="2"/>
        <charset val="238"/>
        <scheme val="minor"/>
      </rPr>
      <t xml:space="preserve">  w mieście </t>
    </r>
    <r>
      <rPr>
        <sz val="7"/>
        <color theme="1"/>
        <rFont val="Calibri"/>
        <family val="2"/>
        <charset val="238"/>
        <scheme val="minor"/>
      </rPr>
      <t>19</t>
    </r>
    <r>
      <rPr>
        <sz val="9"/>
        <color theme="1"/>
        <rFont val="Calibri"/>
        <family val="2"/>
        <charset val="238"/>
        <scheme val="minor"/>
      </rPr>
      <t xml:space="preserve"> , w którym zlokalizowany jest szpitalny oddział ratunkowy 
</t>
    </r>
    <r>
      <rPr>
        <sz val="7"/>
        <color theme="1"/>
        <rFont val="Calibri"/>
        <family val="2"/>
        <charset val="238"/>
        <scheme val="minor"/>
      </rPr>
      <t>18 Zgodnie z aktualnymi danymi Głównego Urzędu Statystycznego.
19  O posiadaniu statusu miasta przesądza rozporządzenie Rady Ministrów wydane na podstawie art. 4 ust. 1 ustawy z dnia 8 marca 1990 r. o samorządzie gminnym (Dz. U. z 2013 r. poz. 594, z późn. zm.</t>
    </r>
    <r>
      <rPr>
        <sz val="9"/>
        <color theme="1"/>
        <rFont val="Calibri"/>
        <family val="2"/>
        <charset val="238"/>
        <scheme val="minor"/>
      </rPr>
      <t xml:space="preserve">)
</t>
    </r>
  </si>
  <si>
    <r>
      <t xml:space="preserve">Odległość Szpitalnego Oddziału Ratunkowego mierzona po drogach publicznych do najbliżej położonego Szpitalnego Oddziału Ratunkowego  (wg najkrótszej trasy dojazdu). </t>
    </r>
    <r>
      <rPr>
        <sz val="7"/>
        <color theme="1"/>
        <rFont val="Calibri"/>
        <family val="2"/>
        <charset val="238"/>
        <scheme val="minor"/>
      </rPr>
      <t>20 
20 W przypadku SOR zlokalizowanych w podmiotach leczniczych udzielających wyłącznie świadczeń zdrowotnych dzieciom, należy wziąć pod uwagę odległość do najbliżej położonego SOR zlokalizowanego w podmiocie leczniczym zajmującym się udzielaniem wyłącznie świadczeń zdrowotnych dzieciom.  W przypadku pozostałych SOR nie należy brać pod uwagę odległości od SOR zlokalizowanego w podmiocie leczniczym zajmującym się udzielaniem wyłącznie świadczeń zdrowotnych dzieciom.</t>
    </r>
    <r>
      <rPr>
        <sz val="9"/>
        <color theme="1"/>
        <rFont val="Calibri"/>
        <family val="2"/>
        <charset val="238"/>
        <scheme val="minor"/>
      </rPr>
      <t xml:space="preserve"> </t>
    </r>
  </si>
  <si>
    <t xml:space="preserve">12.1 Podmiot leczniczy posiada lub będzie posiadał w wyniku realizacji projektu w strukturach podmiotu leczniczego poza szpitalnym oddziałem ratunkowym izbę przyjęć dla pacjentów zgłaszających się ze skierowaniem na planową hospitalizację.
12.2 Podmiot leczniczy udziela świadczeń w zakresie nocnej i świątecznej  opieki zdrowotnej w lokalizacji poza szpitalnym oddziałem ratunkowym.  
</t>
  </si>
  <si>
    <t>13.1 Średnia roczna liczba lekarzy systemu stale przebywających w szpitalnym oddziale ratunkowym  na każdej zmianie wg danych za rok poprzedzający rok złożenia wniosku o dofinansowanie.
13.2 Średnia liczba ratowników medycznych oraz pielęgniarek systemu stale przebywających w szpitalnym oddziale ratunkowym na każdej zmianie wg danych za rok poprzedzający rok złożenia wniosku o dofinansowanie.</t>
  </si>
  <si>
    <t>merytoryczne I stopnia dla działania 9.2
(kryterium nr 22.1) - kryterium premiujące</t>
  </si>
  <si>
    <t>merytoryczne I stopnia dla działania 9.2
(kryterium nr 22.2)- kryterium premiujące</t>
  </si>
  <si>
    <t>merytoryczne I stopnia dla działania 9.2
(kryterium nr 22.3) - kryterium premiujące</t>
  </si>
  <si>
    <t>horyzontalne merytoryczne II stopnia
(kryterium nr 10) - kryterium dostępu</t>
  </si>
  <si>
    <r>
      <t>Konkurs w zakresie
wsparcia istniejących szpitalnych oddziałów ratunkowych, ze szczególnym uwzględnieniem stanowisk wstępnej intensywnej terapii 
dla projektów realizowanych</t>
    </r>
    <r>
      <rPr>
        <b/>
        <sz val="10"/>
        <color theme="1"/>
        <rFont val="Calibri"/>
        <family val="2"/>
        <charset val="238"/>
        <scheme val="minor"/>
      </rPr>
      <t xml:space="preserve"> na terytorium Rzeczypospolitej Polskiej z wyłączeniem województwa mazowieckiego.</t>
    </r>
  </si>
  <si>
    <r>
      <t xml:space="preserve">Konkurs w zakresie
wsparcia istniejących szpitalnych oddziałów ratunkowych, ze szczególnym uwzględnieniem stanowisk wstępnej intensywnej terapii 
dla projektów realizowanych </t>
    </r>
    <r>
      <rPr>
        <b/>
        <sz val="10"/>
        <color theme="1"/>
        <rFont val="Calibri"/>
        <family val="2"/>
        <charset val="238"/>
        <scheme val="minor"/>
      </rPr>
      <t>na terytorium województwa mazowieckiego.</t>
    </r>
  </si>
  <si>
    <r>
      <t xml:space="preserve">Konkurs w zakresie
wsparcia oddziałów oraz innych jednostek organizacyjnych szpitali ponadregionalnych udzielających świadczeń zdrowotnych stacjonarnych i całodobowych na rzecz osób dorosłych, dedykowanych </t>
    </r>
    <r>
      <rPr>
        <b/>
        <sz val="10"/>
        <color theme="1"/>
        <rFont val="Calibri"/>
        <family val="2"/>
        <charset val="238"/>
        <scheme val="minor"/>
      </rPr>
      <t>chorobom układu oddechowego, chorobom układu kostno-stawowo-mięśniowego oraz oddziałów udzielających świadczeń zdrowotnych stacjonarnych i całodobowych w zakresie ginekologii, położnictwa, neonatologii, pediatrii i innych oddziałów zjamujących się leczeniem dzieci</t>
    </r>
    <r>
      <rPr>
        <sz val="10"/>
        <color theme="1"/>
        <rFont val="Calibri"/>
        <family val="2"/>
        <charset val="238"/>
        <scheme val="minor"/>
      </rPr>
      <t xml:space="preserve">
oraz
wsparcia pracowni diagnostycznych oraz innych jednostek zajmujących się diagnostyką współpracujących z oddziałami oraz innymi jednostkami organizacyjnymi szpitali ponadregionalnych, udzielających świadczeń zdrowotnych stacjonarnych i całodobowych na rzecz osób dorosłych, dedykowanych chorobom układu oddechowego, chorobom układu kostno-stawowo-mięśniowego oraz oddziałów udzielających świadczeń zdrowotnych stacjonarnych i całodobowych w zakresie ginekologii, położnictwa, neonatologii, pediatrii i innych oddziałów zjamujących się leczeniem dzieci
dla projektów realizowanych </t>
    </r>
    <r>
      <rPr>
        <b/>
        <sz val="10"/>
        <color theme="1"/>
        <rFont val="Calibri"/>
        <family val="2"/>
        <charset val="238"/>
        <scheme val="minor"/>
      </rPr>
      <t>na terytorium Rzeczypospolitej Polskiej z wyłączeniem województwa mazowieckiego.</t>
    </r>
  </si>
  <si>
    <t xml:space="preserve">Wsparcie istniejących szpitalnych oddziałów ratunkowych, ze szczególnym uwzględnieniem stanowisk wstępnej intensywnej terapii (roboty budowlane, doposażenie ). 
Dotyczy SOR wpisanych do WPDSPRM jako istniejące.
</t>
  </si>
  <si>
    <t>1) Wsparcie oddziałów oraz innych jednostek organizacyjnych szpitali ponadregionalnych udzielających świadczeń zdrowotnych stacjonarnych i całodobowych na rzecz osób dorosłych, dedykowanych chorobom układu oddechowego, chorobom układu kostno-stawowo-mięśniowego (roboty budowlane, doposażenie).
2) Wsparcie oddziałów oraz innych jednostek organizacyjnych szpitali ponadregionalnych udzielających świadczeń zdrowotnych stacjonarnych i całodobowych w zakresie ginekologii, położnictwa, neonatologii, pediatrii oraz innych oddziałów zajmujących się leczeniem dzieci (roboty budowlane, doposażenie)
3) Wsparcie pracowni diagnostycznych oraz innych jednostek zajmujących się diagnostyką współpracujących z jednostkami wymienionymi w pkt 1 lub 2 (roboty budowlane, doposażenie).</t>
  </si>
  <si>
    <r>
      <t xml:space="preserve">W ramach konkursu mogą być realizowane projekty polegające na
wsparciu istniejących szpitalnych oddziałów ratunkowych, ze szczególnym uwzględnieniem stanowisk wstępnej intensywnej terapii (roboty budowlane, doposażenie).  </t>
    </r>
    <r>
      <rPr>
        <b/>
        <sz val="10"/>
        <color theme="1"/>
        <rFont val="Calibri"/>
        <family val="2"/>
        <charset val="238"/>
        <scheme val="minor"/>
      </rPr>
      <t xml:space="preserve">                                                                                         </t>
    </r>
    <r>
      <rPr>
        <sz val="10"/>
        <color theme="1"/>
        <rFont val="Calibri"/>
        <family val="2"/>
        <charset val="238"/>
        <scheme val="minor"/>
      </rPr>
      <t xml:space="preserve">
Pomimo znaczącej poprawy infrastruktury SOR, m.in. w wyniku wykorzystania środków europejskich w latach 2007–2013, nadal istnieją potrzeby w zakresie remontu i doposażenia w sprzęt medyczny. W szczególności część SOR posiada zbyt małą, w stosunku do potrzeb, bazę stanowiskową w poszczególnych obszarach wymienionych w rozporządzeniu Ministra Zdrowia z dnia 3 listopada 2011 r. w sprawie szpitalnego oddziału ratunkowego i wymaga zorganizowania oraz wyposażenia kolejnych stanowisk, w szczególności, jak wykazało badanie „Szpitalne Oddziały Ratunkowe. Analiza działalności” przeprowadzone w 2013 r. przez Centrum Monitorowania Jakości w Ochronie Zdrowia, stanowisk wstępnej intensywnej terapii. Rozbudowa lub przebudowa poszczególnych obszarów oddziałów lub ciągów komunikacyjnych zwiększy z kolei dostępność do świadczeń dla osób w stanie nagłego zagrożenia zdrowia lub życia,  poprawi ich jakość i komfort leczenia oraz usprawni pracę personelu. Co więcej, SOR, jako jednostki zajmujące się przywracaniem i stabilizacją funkcji życiowych pacjentów w stanie nagłym, ich wstępną diagnostyką (także obrazową) oraz natychmiastowym leczeniem, w tym zabiegowym, zobowiązane są do systematycznego uzupełniania i odnawiania bazy sprzętowej zarówno ze względu na postęp dokonujący się w medycynie, jak i z powodu dużej liczby osób przyjmowanych w ciągu doby, co powoduje szybkie zużywanie się sprzętu.W ramach infrastruktury ratownictwa medycznego szczególnie istotne jest zachowanie  zasady tzw. "złotej godziny" (nie przekraczania 60 minut pomiędzy zdarzeniem a rozpoczęciem specjalistycznego leczenia). Konieczne jest wypełnienie tzw. "białych plam" w zakresie dostępu do infrastruktury Państwowego Ratownictwa Medycznego.  Realizacja projektów wyłonionych w ramach konkursu przyczyni się do  poprawy jakości i dostępności udzielanych świadczeń zdrowotnych oraz efektywności systemu ratownictwa medycznego.  Dotyczy projektów realizowanych na terytorium Rzeczypospolitej Polskiej z wyłączeniem województwa mazowieckiego.   
</t>
    </r>
  </si>
  <si>
    <r>
      <t xml:space="preserve">W ramach konkursu mogą być realizowane projekty polegające na
wsparciu istniejących szpitalnych oddziałów ratunkowych, ze szczególnym uwzględnieniem stanowisk wstępnej intensywnej terapii (roboty budowlane, doposażenie).   </t>
    </r>
    <r>
      <rPr>
        <b/>
        <sz val="10"/>
        <color theme="1"/>
        <rFont val="Calibri"/>
        <family val="2"/>
        <charset val="238"/>
        <scheme val="minor"/>
      </rPr>
      <t xml:space="preserve">                                                                                            </t>
    </r>
    <r>
      <rPr>
        <sz val="10"/>
        <color theme="1"/>
        <rFont val="Calibri"/>
        <family val="2"/>
        <charset val="238"/>
        <scheme val="minor"/>
      </rPr>
      <t xml:space="preserve">
Pomimo znaczącej poprawy infrastruktury SOR, m.in. w wyniku wykorzystania środków europejskich w latach 2007–2013, nadal istnieją potrzeby w zakresie remontu i doposażenia w sprzęt medyczny. W szczególności część SOR posiada zbyt małą, w stosunku do potrzeb, bazę stanowiskową w poszczególnych obszarach wymienionych w rozporządzeniu Ministra Zdrowia z dnia 3 listopada 2011 r. w sprawie szpitalnego oddziału ratunkowego i wymaga zorganizowania oraz wyposażenia kolejnych stanowisk, w szczególności, jak wykazało badanie „Szpitalne Oddziały Ratunkowe. Analiza działalności” przeprowadzone w 2013 r. przez Centrum Monitorowania Jakości w Ochronie Zdrowia, stanowisk wstępnej intensywnej terapii. Rozbudowa lub przebudowa poszczególnych obszarów oddziałów lub ciągów komunikacyjnych zwiększy z kolei dostępność do świadczeń dla osób w stanie nagłego zagrożenia zdrowia lub życia,  poprawi ich jakość i komfort leczenia oraz usprawni pracę personelu. Co więcej, SOR, jako jednostki zajmujące się przywracaniem i stabilizacją funkcji życiowych pacjentów w stanie nagłym, ich wstępną diagnostyką (także obrazową) oraz natychmiastowym leczeniem, w tym zabiegowym, zobowiązane są do systematycznego uzupełniania i odnawiania bazy sprzętowej zarówno ze względu na postęp dokonujący się w medycynie, jak i z powodu dużej liczby osób przyjmowanych w ciągu doby, co powoduje szybkie zużywanie się sprzętu.W ramach infrastruktury ratownictwa medycznego szczególnie istotne jest zachowanie  zasady tzw. "złotej godziny" (nie przekraczania 60 minut pomiędzy zdarzeniem a rozpoczęciem specjalistycznego leczenia). Konieczne jest wypełnienie tzw. "białych plam" w zakresie dostępu do infrastruktury Państwowego Ratownictwa Medycznego.  Realizacja projektów wyłonionych w ramach konkursu przyczyni się do  poprawy jakości i dostępności udzielanych świadczeń zdrowotnych oraz efektywności systemu ratownictwa medycznego.  Dotyczy projektów realizowanych na terytorium  województwa mazowieckiego. </t>
    </r>
  </si>
  <si>
    <t xml:space="preserve">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
</t>
  </si>
  <si>
    <t>Podmiot leczniczy udziela świadczeń opieki zdrowotnej na podstawie umowy zawartej z Dyrektorem oddziału wojewódzkiego NFZ o udzielanie świadczeń opieki zdrowotnej w zakresie leczenia szpitalnego – świadczenia w Szpitalnym Oddziale Ratunkowym.
Minimalne wymagania dotyczące zasobów kadrowych i niezbędnej infrastruktury technicznej są jednym z  warunków, które musi spełnić świadczeniodawca aby zawrzeć umowę z NFZ o udzielanie świadczeń w rodzaju leczenie szpitalne (szczegółowe warunki zawierania umów określone zostały w Zarządzeniu nr 110/2015/BP Prezesa Narodowego Funduszu Zdrowia z dnia 31 grudnia 2015 r. w sprawie ogłoszenia jednolitego tekstu zarządzenia Prezesa Narodowego Funduszu Zdrowia w sprawie określenia warunków zawierania i realizacji umów w rodzaju: leczenie szpitalne).
Zgodnie z rozporządzeniem Ministra Zdrowia z dnia 3 listopada 2011 r. w sprawie szpitalnego oddziału ratunkowego (Dz. U. z 2015 r., poz. 178) SOR organizuje sie w  szpitalu w którym znajdują się co najmniej: oddział chirurgii ogólnej z częścią urazową, a w przypadku szpitali udzielających świadczeń zdrowotnych dla dzieci - oddział chirurgii dziecięcej;  oddział chorób wewnętrznych, a w przypadku szpitali udzielających świadczeń zdrowotnych dla dzieci - oddział pediatrii;  oddział anestezjologii i intensywnej terapii.</t>
  </si>
  <si>
    <t xml:space="preserve">Projekt jest realizowany wyłącznie w podmiocie posiadającym umowę o udzielanie świadczeń opieki zdrowotnej ze środków publicznych w zakresie zbieżnym z zakresem projektu, a w przypadku projektB7:E11 przewidującego rozwój działalności medycznej lub zwiększenie potencjału w tym zakresie, pod warunkiem zobowiązania się tego podmiotu do posiadania takiej umowy najpóźniej w kolejnym okresie kontraktowania świadczeń po zakończeniu realizacji projektu /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 /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 </t>
  </si>
  <si>
    <t>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 /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 /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t>
  </si>
  <si>
    <t xml:space="preserve">Rekomendacja nie została uwzględniona ze względu na specyfikę projektów/podmiotów.
Idea i sposób funkcjonowania SOR określona została w ustawie z dnia 8 września 2006 r. o Państwowym Ratownictwie Medycznym (Dz. U. z 2013 r., poz. 757, z późn. zm.) i  rozporządzeniu Ministra Zdrowia z dnia 3 listopada 2011 r. w sprawie Szpitalnego Oddziału Ratunkowego. Rolą SOR jest gotowość do  udzielenia pomocy pacjentom w stanie nagłego zagrożenia zdrowotnego. Brak kryterium premiującego projekty  przyczyniające się do zwiększenia jakości lub dostępności do diagnozy i terapii pacjentów w warunkach ambulatoryjnych, wynika z charakteru przedmiotowego typu projektu. </t>
  </si>
  <si>
    <t xml:space="preserve">Rekomendacja nie została uwzględniona ze względu na specyfikę projektów/podmiotów. 
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Brak kryterium premiującego projekty  przyczyniające się do zwiększenia jakości lub dostępności do diagnozy i terapii pacjentów w warunkach ambulatoryjnych, wynika z charakteru przedmiotowego typu projektu. </t>
  </si>
  <si>
    <t>2016.11.</t>
  </si>
  <si>
    <t xml:space="preserve">W ramach planowanej inwestycji zakłada się rozbudowę SOR poprzez dobudowanie  dwukondygnacyjnego skrzydła budynku z zapleczem infrastrukturalnym. W skrzydle tym planowane są pomieszczenia  na potrzeby Centrum Urazowego w skład których wchodzą  dwie sale diagnostyczno-zabiegowe oraz sala wybudzeń. Komunikację pionową zapewni dźwig osobowy, zaś komunikację poziomą zapewni ciąg komunikacyjny będący przedłużeniem obecnego SOR. Zostanie zrealizowany zakup wyposażenia do następujących oddziałów i pracowni:
• Oddział Anestezjologii i Intensywnej Terapii. 
• Zakład Radiologii. 
• SOR/sala zabiegowa/pracownia endoskopii diagnostycznej i zabiegowej.
• Blok operacyjny.
• Sterylizatornia - zakup sterylizatora gazowego, myjni do sprzętu.
• SOR/Sala zabiegowa.
• Pracownia endoskopii diagnostycznej i zabiegowej.
</t>
  </si>
  <si>
    <t>Projekt ujęty jest w: Wojewódzkim Planie Działania Systemu Państwowe Ratownictwo Medyczne jako planowany do utworzenia. Ujęty zostanie w Ogólnokrajowej mapie potrzeb w zakresie ratownictwa medycznego.</t>
  </si>
  <si>
    <t>12. Wsparcie ponadregionalnych podmiotów leczniczych udzielających świadczeń zdrowotnych stacjonarnych i całodobowych na rzecz osób dorosłych, dedykowanych chorobom, które są istotną przyczyną dezaktywizacji zawodowej (roboty budowlane, doposażenie)</t>
  </si>
  <si>
    <t>1) Wsparcie oddziałów oraz innych jednostek organizacyjnych szpitali ponadregionalnych udzielających świadczeń zdrowotnych stacjonarnych i całodobowych na rzecz osób dorosłych, dedykowanych chorobom psychicznym (roboty budowlane, doposażenie); 2) Wsparcie pracowni diagnostycznych oraz innych jednostek zajmujących się diagnostyką współpracujących z jednostkami wymienionymi w pkt 1  (roboty budowlane, doposażenie). Dotyczy projektów realizowanych na terytorium woj. mazowieckiego.</t>
  </si>
  <si>
    <t>mapa/mapy potrzeb zdrowotnych właściwa/e dla zakresu chorób psychicznych</t>
  </si>
  <si>
    <t>1) Wsparcie oddziałów oraz innych jednostek organizacyjnych szpitali ponadregionalnych udzielających świadczeń zdrowotnych stacjonarnych i całodobowych na rzecz osób dorosłych, dedykowanych chorobom psychicznym (roboty budowlane, doposażenie); 2) Wsparcie pracowni diagnostycznych oraz innych jednostek zajmujących się diagnostyką współpracujących z jednostkami wymienionymi w pkt 1  (roboty budowlane, doposażenie). Dotyczy projektów realizowanych na terytorium całego kraju z wyłączeniem woj. mazowieckiego.</t>
  </si>
  <si>
    <t>I kwartał 2017 r.</t>
  </si>
  <si>
    <t xml:space="preserve">Projekt jest zgodny ze Szczegółowym  Opisem Osi Priorytetowych Programu Operacyjnego Infrastruktura  i Środowisko poprzez realizację celu głównego: Wsparcie gospodarki efektywnie korzystającej z zasobów i przyjaznej środowisku  oraz sprzyjającej spójności terytorialnej i społecznej, Działanie 9.1. Infrastruktura ratownictwa medycznego. Jest ujęty w Wojewódzkim Planie Działania Systemu Państwowe Ratownictwo Medyczne (tekst jednolity, marzec 2015, str. 74). Przedsięwzięcie wpisuje się również w realizację Krajowych Ram Strategicznych (tzn. Policy paper dla ochrony zdrowia na lata 2014-2020), Cel długoterminowy 1. Opracowanie i wdrożenie działań wzmacniających kształtowanie postaw prozdrowotnych, zwiększających dostępność do programów zdrowotnych (profilaktycznych, rehabilitacyjnych) w celu zmniejszenia zachorowalności i umieralności, w szczególności z powodu chorób cywilizacyjnych, Kierunek interwencji 8. Poprawa funkcjonowania systemu Państwowego Ratownictwa Medycznego, Cel operacyjny A. Rozwój profilaktyki zdrowotnej, diagnostyki i medycyny naprawczej ukierunkowany na główne problemy epidemiologiczne w Polsce. Projekt jest uwzględniony w Kontrakcie Terytorialnym, jest samodzielnym projektem.
</t>
  </si>
  <si>
    <t>Planowane przedsięwzięcie zostało ujęte w Wojewódzkim Planie Działania Systemu Państwowe Ratownictwo Medyczne, prowadzonego przez Wojewodę Śląskiego - aktualizacja nr 3/2016 z 26.08.2016 r (str. 2). Przedsięwzięcie zamieszczone zostanie w Ogólnokrajowej mapie potrzeb w zakresie ratownictwa medycznego - mapa Infrastruktura Systemu PRM.</t>
  </si>
  <si>
    <t>Planowane przedsięwzięcie zostało ujęte w Wojewódzkim Planie Działania Systemu Państwowe Ratownictwo Medyczne, prowadzonego przez Wojewodę Śląskiego - aktualizacja nr 3/2016 z 26.08.2016 r. (str. 2). Przedsięwzięcie zamieszczone zostanie w Ogólnokrajowej mapie potrzeb w zakresie ratownictwa medycznego - mapa Infrastruktura Systemu PRM.</t>
  </si>
  <si>
    <t xml:space="preserve">Również rozwój turystki w województwie wymaga podnoszenia zabezpieczenia ratownictwa medycznego dla turystów przyjeżdżających na wypoczynek w Bieszczady i nad Solinę. Dla regionu Podkarpacia nadrzędną rolę pełni Szpitalny Oddział Ratunkowy zlokalizowany w Klinicznym Szpitalu Wojewódzkim nr 2 im. Św. Jadwigi Królowej w Rzeszowie z uwagi na bardzo szeroką bazę diagnostyczną oraz posiadanie w swej strukturze ważnych dla ratowania życia oddziałów specjalistycznych. Tutaj też zostało utworzone Centrum Urazowe.  Konieczność powołania centrów urazowych dzieci  została  w ostatnich latach wielokrotnie potwierdzana przypadkami  z udziałem dzieci kiedy to kierowane były nie do tych ośrodków do których powinny być skierowane lub gdy odmawiano przyjęcia dzieci z ciężkimi urazami do szpitala.   Kliniczny Szpital Wojewódzki Nr 2 im. Św. Jadwigi Królowej w Rzeszowie jest najbardziej odpowiednim miejscem dla inwestowania w pacjenta urazowego   zarówno dorosłego jak i dziecka. Jako jedyny w regionie spełnia wszystkie kryteria obligatoryjne. Oddziały i blok operacyjny placówki funkcjonują w jednej kubaturze budynku zapewniając kompleksowość leczenia.  Realizacja Projektu    przyczyni się do wzrostu bezpieczeństwa  zdrowotnego "małych" pacjentów i poprawy efektywności systemu ochrony zdrowia. Realizacja projektu jest zgodna z Ogólnokrajową mapą potrzeb zdrowotnych w zakresie ratownictwa medycznego. Centrum Urazowe dla dzieci posiada wpis do WPDSPRM dla województwa podkarpackiego -tekst jednolity sierpień 2016 r.   (str. 95).
</t>
  </si>
  <si>
    <t>Utworzenie Centrum Urazowego dla Dzieci w Wojewódzkim Specjalistycznym Szpitalu Dziecięcym w Olsztynie, wynika z ustawy z dnia 25 września 2015 r. o zmianie ustawy o Państwowym Ratownictwie Medycznym oraz Rozporządzenia MZ z dnia 25 stycznia 2016 r. w sprawie centrum urazowego dla dzieci. Jest wpisane do Wojewódzkiego Planu Działania Systemu Państwowego Ratownictwa Medycznego dla województwa warmińsko-mazurskiego (aktualizacja nr XI z dnia 25.04.2016 r., str. 6 ). Struktura hospitalizowanych pacjentów przemawia za taką koniecznością, gdyż urazy i wypadki stanowią najczęstszą przyczynę hospitalizacji. Utworzenie centrum poprawi sprawność działania i skuteczność oraz kompleksowość leczenia pacjenta urazowego. Na szczególna uwagę zasługuje wzrost liczby wypadków z udziałem dzieci w okresie letnim z uwagi na turystykę Warmii i Mazur oraz prace polowe (tereny rolnicze). Projekt jest zgodny z Ogólnokrajową mapą potrzeb zdrowotnych w zakresie ratownictwa medycznego.</t>
  </si>
  <si>
    <t>Województwo zachodniopomorskie jest jednym z dwóch województw, w którym dotychczas nie zlokalizowano w sposób formalny, zgodnie z przepisami w zakresie organizacji Państwowego Systemu Ratownictwa Medycznego i funkcjonowania podmiotów leczniczych, centrum urazowego - pomoc medyczna udzielana pacjentom urazowym nie ma charakteru kompleksowej. Nie wszyscy chorzy spełniający kryteria ciężkiego urazu pojedynczego lub mnogiego mieli szansę być leczeni zgodnie z zasadą „3-W”: właściwy pacjent, we właściwym czasie, we właściwym miejscu. W województwie, wg planu funkcjonuje 7 SOR oraz 7 IP. Najbliższe, ujęte w Planach Działania Systemu Ratownictwa Medycznego ww. jednostki systemu (CENTRA URAZOWE), zlokalizowane są w odległości od 193 km (lubuskie) do 313 km (pomorskie) od planowanego do utworzenia centrum i w odległości - od 160 km do 220 km od centrum województwa. Obszar województwa zabezpieczają dwie bazy HEMS - stała, zlokalizowana na terenie Lotniska Szczecin-Goleniów oraz sezonowa - w okolicy Koszalina - na terenie Lotniska Zegrze Pomorskie. Pożądane jest zatem, by na terenie ww. województwa, o powierzchni blisko 33 tys km2, liczbie ludności 1,7 mln, została zlokalizowana dedykowana jednostka systemu, wyspecjalizowana w obsłudze pacjentów urazowych w rozumieniu ustawy o PRM i aktów wykonawczych. Pozwoli to na uzupełnienie mapy jednostek PSRM o kolejną, wyspecjalizowaną w obsłudze pacjentów z urazami wielonarządowymi, umożliwiającą szybką, kompleksową i profesjonalną interwencję w sytuacji zagrażającej zdrowiu lub życiu, jednostkę. Projekt jest ujety w WPDSPRM dla województwa zachodniopomorskiego (tekst jednolity z dnia 22.07.2016 r. str. 167) oraz jest zgodny ze Ogólnokrajową mapą potrzeb zdrowotnych w zakresie ratownictwa medycznego.</t>
  </si>
  <si>
    <t xml:space="preserve">Podmiot leczniczy będzie udzielał świadczeń opieki zdrowotnej na podstawie umowy zawartej z Dyrektorem oddziału wojewódzkiego NFZ o udzielanie świadczeń opieki zdrowotnej w zakresie leczenia szpitalnego – świadczenia w Szpitalnym Oddziale Ratunkowym najpóźniej w kolejnym okresie kontraktowania świadczeń po zakończeniu realizacji projektu. Minimalne wymagania dotyczące zasobów kadrowych i niezbęndej infrastruktury technicznej są jednym z  warunków, które musi spełnić świadczeniodawca aby zawrzeć umowę z NFZ o udzielanie świadczeń w rodzaju leczenie szpitalne (szczegółowe warunki zawierania umów określone zostały w Zarządzeniu nr 110/2015/BP Prezesa Narodowego Funduszu Zdrowia z dnia 31 grudnia 2015 r. w sprawie ogłoszenia jednolitego tekstu zarządzenia Prezesa Narodowego Funduszu Zdrowia w sprawie określenia warunków zawierania i realizacji umów w rodzaju: leczenie szpitalne).
Zgodnie z rozporządzeniem Ministra Zdrowia z dnia 3 listopada 2011 r. w sprawie szpitalnego oddziału ratunkowego (Dz. U. z 2015 r., poz. 178) SOR organizuje sie w  szpitalu w którym znajdują się co najmniej: oddział chirurgii ogólnej z częścią urazową, a w przypadku szpitali udzielających świadczeń zdrowotnych dla dzieci - oddział chirurgii dziecięcej;  oddział chorób wewnętrznych, a w przypadku szpitali udzielających świadczeń zdrowotnych dla dzieci - oddział pediatrii;  oddział anestezjologii i intensywnej terapii. </t>
  </si>
  <si>
    <t>Rekomendacja nie została uwzględniona ze względu na specyfikę projektów/podmiotów.
Idea i sposób funkcjonowania szpitalnych oddziałów ratunkowych (SOR) określona została w ustawie z dnia 8 września 2006 r. o Państwowym Ratownictwie Medycznym (Dz. U. z 2013 r., poz. 757, z późn. zm.) i  rozporządzeniu Ministra Zdrowia z dnia 3 listopada 2011 r. w sprawie Szpitalnego Oddziału Ratunkowego. Rolą SOR jest udzielanie świadczeń opieki zdrowotnej polegających na wstępnej diagnostyce oraz podjęciu leczenia w zakresie niezbędnym dla stabilizacji funkcji życiowych osób, które znajdują się w stanie nagłego zagrożenia zdrowotnego. Brak kryterium oceniającego projekty pod kątem  niezakładania zwiększenia liczby łóżek szpitalnych wynika z charakteru SOR.</t>
  </si>
  <si>
    <t>Rekomendacja nie została uwzględniona ze względu na specyfikę projektów/podmiotów.
Idea i sposób funkcjonowania szpitalnych oddziałów ratunkowych (SOR) określona została w ustawie z dnia 8 września 2006 r. o Państwowym Ratownictwie Medycznym (Dz. U. z 2013 r., poz. 757, z późn. zm.) i  rozporządzeniu Ministra Zdrowia z dnia 3 listopada 2011 r. w sprawie Szpitalnego Oddziału Ratunkowego. Rolą SOR jest udzielanie świadczeń opieki zdrowotnej polegających na wstępnej diagnostyce oraz podjęciu leczenia w zakresie niezbędnym dla stabilizacji funkcji życiowych osób, które znajdują się w stanie nagłego zagrożenia zdrowotnego. . Brak kryterium oceniającego projekty pod kątem  niezakładania zwiększenia liczby łóżek szpitalnych wynika z charakteru SOR.</t>
  </si>
  <si>
    <t>Rekomendacja nie została uwzględniona ze względu na specyfikę projektów/podmiotów. 
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Brak kryterium oceniającego projekty pod kątem  niezakładania zwiększenia liczby łóżek szpitalnych wynika z charakteru CU.</t>
  </si>
  <si>
    <t>zakpu niezbędnego wyposażenia na potrzeby CU</t>
  </si>
  <si>
    <t xml:space="preserve">Podmiot leczniczy będzie udzielał świadczeń opieki zdrowotnej na podstawie umowy zawartej z
Dyrektorem oddziału wojewódzkiego NFZ o udzielanie świadczeń opieki zdrowotnej w zakresie
leczenia szpitalnego w oddziałach wchodzących w skład Centrum Urazowego najpóźniej w kolejnym
okresie kontraktowania świadczeń po zakończeniu realizacji projektu. Minimalne wymagania dotyczące zasobów kadrowych i niezbęndej infrastruktury technicznej są jednym z  warunków, które musi spełnić świadczeniodawca aby zawrzeć umowę z NFZ o udzielanie świadczeń w rodzaju leczenie szpitalne (szczegółowe warunki zawierania umów określone zostały w Zarządzeniu nr 110/2015/BP Prezesa Narodowego Funduszu Zdrowia z dnia 31 grudnia 2015 r. w sprawie ogłoszenia jednolitego tekstu zarządzenia Prezesa Narodowego Funduszu Zdrowia w sprawie określenia warunków zawierania i realizacji umów w rodzaju: leczenie szpitalne). Zgodnie z ustawą  dnia 8 września 2006 r. o Państwowym Ratownictwie Medycznym (Dz. U. Nr 191, poz. 1410, z późn. zm.) centrum urazowe zapewnia działanie w swojej strukturze specjalistycznych oddziałów zabiegowych i pracowni diagnostycznych a) oddziału anestezjologii i intensywnej terapii, zapewniającego gotowość co najmniej dwóch stanowisk intensywnej terapii do udzielania świadczeń zdrowotnych pacjentowi urazowemu, b) bloku operacyjnego, zapewniającego stałą gotowość co najmniej jednej sali operacyjnej do udzielania świadczeń zdrowotnych pacjentowi urazowemu, c) pracowni endoskopii diagnostycznej i zabiegowej, czynnej całą dobę, d) oddziałów, w szczególności: chirurgii ogólnej lub obrażeń wielonarządowych, ortopedii i traumatologii narządu ruchu, neurochirurgii lub chirurgii ogólnej z profilem neurotraumatologii, chirurgii naczyń lub chirurgii ogólnej z profilem chirurgii naczyń.
</t>
  </si>
  <si>
    <t xml:space="preserve"> W  ramach kokursu możliwa będzie realizacja projektów, które nie przewidują zwiększenia zakresu udzielania świadczeń opieki zdrowotnej, tj. takie które polegają wyłącznie na odtworzeniu istniejącej infrastruktury (np. remont oddziału szpitalnego, wymiana aparatury medycznej). 
Dotyczy projektów realizowanych na terytorium Rzeczypospolitej Polskiej z wyłączeniem województwa mazowieckiego.</t>
  </si>
  <si>
    <t xml:space="preserve">W ramach kokursu możliwa będzie realizacja projektów, które nie przewidują zwiększenia zakresu udzielania świadczeń opieki zdrowotnej, tj. takie które polegają wyłącznie na odtworzeniu istniejącej infrastruktury (np. remont oddziału szpitalnego, wymiana aparatury medycznej). 
Dotyczy projektów realizowanych na terytorium województwa mazowieckiego.                                                                  
</t>
  </si>
  <si>
    <t>Zakres projektu uwzględnia wszystkie niezbędne do wykonania prace. Po zrealizowaniu projektu Szpitalny Oddział Ratunkowy osiągnie pełną funkcjonalność (będzie spełniał wymagania określone w Ustawie z dnia 8 września 2006 roku o Państwowym Ratownictwie Medycznym oraz Rozporządzeniu Ministra Zdrowia z dnia 3 listopada 2011 roku w sprawie Szpitalnego Oddziału Ratunkowego).</t>
  </si>
  <si>
    <t xml:space="preserve">Realizacja niniejszej inwestycji jest adekwatna do potrzeb w zakresie Państwowego Ratownictwa Medycznego. Jest zgodna z planem utworzenia w strukturach wnioskodawcy Szpitalnego Oddziału Ratunkowego zgodnie z planem Wojewódzkiej Rady ds. Potrzeb Zdrowotnych. Potwierdzeniem dla realizacji przedsięwzięcia jest brak wystarczającej liczby SOR na terenie województwa podkarpackiego pod wzgledem liczebności populacji oraz rozmieszczenia istniejących już SOR-ów. Obecnie, pomiedzy Rzeszowem a Przemyślem, nie funkcjonuje żaden oddział ratunkowy. Dzięki usytuowaniu w takiej lokalizacji możliwe będzie skrócenie czasu dotarcia do SOR pacjentów. Bliskość autostrady A4  jest czynnikiem sprzyjajacym lokalizacji SOR-u we wskazanym miejscu. Projekt jest zgodny z ogólnokrajową mapą potrzeb zdrowotnych dla ratownictwa medycznego. SOR jest ujęty jako planowany do utworzenia w Planie Działań Systemu Ratownictwa Medycznego dla województwa podkarpackiego (tekst jednolity zawierający aktualizację nr 10 z dnia 20 czerwca 2016 r. zatwierdzoną przez Ministra Zdrowia w dniu 2 sierpnia 2016r., str. 176). Podmiot wprowadzony do WPDSPRM aneksem nr 8 z dnia 18 listopada 2015 roku, zatwierdzonym przez Ministra Zdrowia w dniu 18 stycznia 2016 roku). </t>
  </si>
  <si>
    <r>
      <t xml:space="preserve">9a Zakres świadczeń zdrowotnych udzielanych w podmiocie leczniczym w trybie stacjonarnym w kontekście kompleksowości oferty medycznej placówki - Podmiot leczniczy, w którym znajduje się szpitalny oddział ratunkowy udziela stacjonarnych świadczeń opieki zdrowotnej finansowanych ze środków publicznych w rodzaju leczenie szpitalne w następujących zakresach: leczenie udarów mózgu (A48, A51) </t>
    </r>
    <r>
      <rPr>
        <sz val="6"/>
        <color theme="1"/>
        <rFont val="Calibri"/>
        <family val="2"/>
        <charset val="238"/>
        <scheme val="minor"/>
      </rPr>
      <t>34</t>
    </r>
    <r>
      <rPr>
        <sz val="10"/>
        <color theme="1"/>
        <rFont val="Calibri"/>
        <family val="2"/>
        <charset val="238"/>
        <scheme val="minor"/>
      </rPr>
      <t xml:space="preserve"> w ramach neurologii, neurologia dziecięca, leczenie ostrych zespołów wieńcowych (E10, E11, E12, E13, E14)</t>
    </r>
    <r>
      <rPr>
        <sz val="6"/>
        <color theme="1"/>
        <rFont val="Calibri"/>
        <family val="2"/>
        <charset val="238"/>
        <scheme val="minor"/>
      </rPr>
      <t>35</t>
    </r>
    <r>
      <rPr>
        <sz val="10"/>
        <color theme="1"/>
        <rFont val="Calibri"/>
        <family val="2"/>
        <charset val="238"/>
        <scheme val="minor"/>
      </rPr>
      <t xml:space="preserve"> w ramach kardiologii, kardiologia dziecięca, chirurgia dziecięca, neurochirurgia, neurochirurgia dziecięca, chirurgia szczękowo-twarzowa, chirurgia szczękowo-twarzowa dla dzieci, neonatologia, toksykologia, oksygenacja hiperbaryczna. 
9b Zapewnienie przez podmiot leczniczy dostępudo rezonansu magnetycznego przez 24h/dobę.
</t>
    </r>
    <r>
      <rPr>
        <sz val="6"/>
        <color theme="1"/>
        <rFont val="Calibri"/>
        <family val="2"/>
        <charset val="238"/>
        <scheme val="minor"/>
      </rPr>
      <t>34 Nr kodu grupy (jgp) określonej w Załączniku nr 1a do zarządzenia nr 89/2013/DSOZ. Prezesa Narodowego Funduszu Zdrowia z dnia 19 grudnia 2013 r.
35 Nr kodu grupy (jgp) określonej w Załączniku nr 1a do zarządzenia nr 89/2013/DSOZ. Prezesa Narodowego Funduszu Zdrowia z dnia 19 grudnia 2013 r</t>
    </r>
    <r>
      <rPr>
        <sz val="10"/>
        <color theme="1"/>
        <rFont val="Calibri"/>
        <family val="2"/>
        <charset val="238"/>
        <scheme val="minor"/>
      </rPr>
      <t>.</t>
    </r>
  </si>
  <si>
    <r>
      <t>Podmiot leczniczy po zrealizowaniu projektu będzie posiadał lądowisko/lotnisko zarejestrowane do realizacji operacji w dzień i w nocy przez 7 dni w tygodniu, wpisane do ewidencji lotnisk/lądowisk prowadzonej przez Prezesa ULC oraz Instrukcji Operacyjnej Lotniczego Pogotowia Ratunkowego, którego lokalizacja i warunki techniczne będą zgodne z  Rozporządzeniem Ministra Zdrowia z dnia 3 listopada 2011 roku w sprawie Szpitalnego Oddziału Ratunkowego.</t>
    </r>
    <r>
      <rPr>
        <sz val="9"/>
        <color theme="1"/>
        <rFont val="Calibri"/>
        <family val="2"/>
        <charset val="238"/>
        <scheme val="minor"/>
      </rPr>
      <t xml:space="preserve">
</t>
    </r>
    <r>
      <rPr>
        <sz val="10"/>
        <color theme="1"/>
        <rFont val="Calibri"/>
        <family val="2"/>
        <charset val="238"/>
        <scheme val="minor"/>
      </rPr>
      <t xml:space="preserve"> 9</t>
    </r>
    <r>
      <rPr>
        <sz val="9"/>
        <color theme="1"/>
        <rFont val="Calibri"/>
        <family val="2"/>
        <charset val="238"/>
        <scheme val="minor"/>
      </rPr>
      <t xml:space="preserve"> </t>
    </r>
    <r>
      <rPr>
        <sz val="10"/>
        <color theme="1"/>
        <rFont val="Calibri"/>
        <family val="2"/>
        <charset val="238"/>
        <scheme val="minor"/>
      </rPr>
      <t xml:space="preserve">1. Oddział posiada całodobowe lotnisko, zlokalizowane w takiej odległości, aby było możliwe przyjęcie osób, które znajdują się w stanie nagłego zagrożenia zdrowotnego, bez pośrednictwa specjalistycznych środków transportu sanitarnego; 
2. W przypadku braku możliwości spełnienia wymagań, o których mowa w pkt 1, oddział posiada całodobowe lądowisko, zlokalizowane w takiej odległości, aby było możliwe przyjęcie osób, które znajdują się w stanie nagłego zagrożenia zdrowotnego, bez pośrednictwa specjalistycznych środków transportu sanitarnego. 
3. Lądowisko, o którym mowa w pkt 2, spełnia wymagania określone w ustawie z dnia 3 lipca 2002 r. — Prawo lotnicze (Dz. U. z 2006 r. Nr 100, poz. 696,z późn. zm.3) oraz w załączniku do rozporządzenia. 
4. W przypadku braku możliwości technicznych spełnienia wymagań określonych w pkt 1 lub 2 dopuszcza się odległość oddziału od lotniska lub lądowiska większą niż określona w pkt 1 lub 2, pod warunkiem że oddział zabezpieczy specjalistyczny środek transportu sanitarnego, a czas trwania transportu osób, które znajdują się w stanie nagłego zagrożenia zdrowotnego, specjalistycznym środkiem transportu sanitarnego do oddziału nie przekroczy 5 minut, licząc od momentu przekazania pacjenta przez lotniczy zespół ratownictwa medycznego do specjalistycznego środka transportu sanitarnego. </t>
    </r>
    <r>
      <rPr>
        <sz val="9"/>
        <color theme="1"/>
        <rFont val="Calibri"/>
        <family val="2"/>
        <charset val="238"/>
        <scheme val="minor"/>
      </rPr>
      <t xml:space="preserve">
</t>
    </r>
  </si>
  <si>
    <t>Podmiot leczniczy, w którym znajduje się Centrum Urazowe udziela stacjonarnych świadczeń opieki zdrowotnej finansowanych ześrodków publicznych w rodzaju leczenie szpitalne w następujących zakresach: neurologia, neurologia dziecięca, chirurgia szczękowo-twarzowa, chirurgia szczękowo-twarzowa dla dzieci, neonatologia, kardiochirurgia. kardiochirurgia dziecięca, torakochirurgia, oksygenacja hiperbaryczna, chirurgia dziecięca, ginekologia, urologia, replantacja</t>
  </si>
  <si>
    <t xml:space="preserve"> 8.1 Zakres świadczeń zdrowotnych udzielanych w podmiocie leczniczym w trybie stacjonarnym w kontekście kompleksowości oferty medycznej placówki. Podmiot leczniczy, w którym znajduje się szpitalny oddział ratunkowy udziela stacjonarnych świadczeń opieki zdrowotnej finansowanych ze środków publicznych w rodzaju leczenie szpitalne w następujących zakresach: leczenie udarów mózgu (A48, A51) 11    w ramach neurologii, leczenie ostrych zespołów wieńcowych (E10, E11, E12, E13, E14) 12 w ramach kardiologii, neurochirurgia lub neurochirurgia dziecięca, chirurgia szczękowo-twarzowa lub chirurgia szczękowo-twarzowa dla dzieci, neonatologia
11 Nr kodu grupy (jgp) określonej w Załączniku nr 1a do zarządzenia nr 89/2013/DSOZ. Prezesa Narodowego Funduszu Zdrowia z dnia 19 grudnia 2013 r. 
12  Nr kodu grupy (jgp) określonej w Załączniku nr 1a do zarządzenia nr 89/2013/DSOZ. Prezesa Narodowego Funduszu Zdrowia z dnia 19 grudnia 2013 r.
8.2 Zapewnienie przez podmiot leczniczy dostępu do rezonansu magnetycznego w miejscu udzielania świadczeń przez 24h/dobę. 
8.3 Zapewnienie przez podmiot leczniczy dostępu do tomografu komputerowego w miejscu udzielania świadczeń przez 24 h/dobę.</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</si>
</sst>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0.00\ &quot;zł&quot;;[Red]\-#,##0.00\ &quot;zł&quot;"/>
    <numFmt numFmtId="41" formatCode="_-* #,##0\ _z_ł_-;\-* #,##0\ _z_ł_-;_-* &quot;-&quot;\ _z_ł_-;_-@_-"/>
    <numFmt numFmtId="44" formatCode="_-* #,##0.00\ &quot;zł&quot;_-;\-* #,##0.00\ &quot;zł&quot;_-;_-* &quot;-&quot;??\ &quot;zł&quot;_-;_-@_-"/>
    <numFmt numFmtId="43" formatCode="_-* #,##0.00\ _z_ł_-;\-* #,##0.00\ _z_ł_-;_-* &quot;-&quot;??\ _z_ł_-;_-@_-"/>
    <numFmt numFmtId="164" formatCode="_-* #,##0\ _z_ł_-;\-* #,##0\ _z_ł_-;_-* &quot;-&quot;??\ _z_ł_-;_-@_-"/>
    <numFmt numFmtId="165" formatCode="yyyy\-mm\-dd"/>
    <numFmt numFmtId="166" formatCode="#,##0.00_ ;\-#,##0.00\ "/>
    <numFmt numFmtId="167" formatCode="#,##0.00\ _z_ł"/>
    <numFmt numFmtId="168" formatCode="#,##0_ ;\-#,##0\ "/>
    <numFmt numFmtId="169" formatCode="0.00_ ;\-0.00\ "/>
    <numFmt numFmtId="170" formatCode="#,##0.0000000"/>
  </numFmts>
  <fonts count="45" x14ac:knownFonts="1">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b/>
      <i/>
      <sz val="10"/>
      <color theme="1"/>
      <name val="Calibri"/>
      <family val="2"/>
      <charset val="238"/>
      <scheme val="minor"/>
    </font>
    <font>
      <b/>
      <sz val="11"/>
      <color theme="1"/>
      <name val="Calibri"/>
      <family val="2"/>
      <charset val="238"/>
      <scheme val="minor"/>
    </font>
    <font>
      <sz val="9"/>
      <name val="Arial"/>
      <family val="2"/>
      <charset val="238"/>
    </font>
    <font>
      <b/>
      <sz val="11"/>
      <color theme="0"/>
      <name val="Calibri"/>
      <family val="2"/>
      <charset val="238"/>
      <scheme val="minor"/>
    </font>
    <font>
      <sz val="11"/>
      <color theme="1"/>
      <name val="Calibri"/>
      <family val="2"/>
      <scheme val="minor"/>
    </font>
    <font>
      <sz val="8"/>
      <color theme="1"/>
      <name val="Calibri"/>
      <family val="2"/>
      <charset val="238"/>
    </font>
    <font>
      <sz val="11"/>
      <color rgb="FF000000"/>
      <name val="Calibri"/>
      <family val="2"/>
      <charset val="1"/>
    </font>
    <font>
      <sz val="9"/>
      <color theme="1"/>
      <name val="Calibri"/>
      <family val="2"/>
      <charset val="238"/>
      <scheme val="minor"/>
    </font>
    <font>
      <sz val="11"/>
      <color indexed="8"/>
      <name val="Calibri"/>
      <family val="2"/>
      <charset val="238"/>
    </font>
    <font>
      <sz val="10"/>
      <color indexed="8"/>
      <name val="Calibri"/>
      <family val="2"/>
      <charset val="238"/>
    </font>
    <font>
      <i/>
      <sz val="10"/>
      <name val="Calibri"/>
      <family val="2"/>
      <charset val="238"/>
    </font>
    <font>
      <sz val="10"/>
      <name val="Calibri"/>
      <family val="2"/>
      <charset val="238"/>
    </font>
    <font>
      <sz val="11"/>
      <color indexed="8"/>
      <name val="Calibri"/>
      <family val="2"/>
    </font>
    <font>
      <b/>
      <sz val="10"/>
      <color indexed="8"/>
      <name val="Calibri"/>
      <family val="2"/>
      <charset val="238"/>
    </font>
    <font>
      <b/>
      <i/>
      <sz val="8"/>
      <name val="Arial"/>
      <family val="2"/>
      <charset val="238"/>
    </font>
    <font>
      <b/>
      <sz val="11"/>
      <color indexed="9"/>
      <name val="Calibri"/>
      <family val="2"/>
      <charset val="238"/>
    </font>
    <font>
      <i/>
      <sz val="10"/>
      <name val="Calibri"/>
      <family val="2"/>
      <charset val="238"/>
      <scheme val="minor"/>
    </font>
    <font>
      <b/>
      <sz val="9"/>
      <color indexed="81"/>
      <name val="Tahoma"/>
      <family val="2"/>
      <charset val="238"/>
    </font>
    <font>
      <sz val="9"/>
      <color indexed="81"/>
      <name val="Tahoma"/>
      <family val="2"/>
      <charset val="238"/>
    </font>
    <font>
      <sz val="10"/>
      <color rgb="FF000000"/>
      <name val="Calibri"/>
      <family val="2"/>
      <charset val="238"/>
      <scheme val="minor"/>
    </font>
    <font>
      <b/>
      <sz val="10"/>
      <name val="Calibri"/>
      <family val="2"/>
      <charset val="238"/>
      <scheme val="minor"/>
    </font>
    <font>
      <b/>
      <sz val="10"/>
      <color indexed="9"/>
      <name val="Calibri"/>
      <family val="2"/>
      <charset val="238"/>
    </font>
    <font>
      <b/>
      <sz val="10"/>
      <name val="Calibri"/>
      <family val="2"/>
      <charset val="238"/>
    </font>
    <font>
      <i/>
      <sz val="8"/>
      <name val="Calibri"/>
      <family val="2"/>
      <charset val="238"/>
    </font>
    <font>
      <b/>
      <sz val="10"/>
      <color theme="0"/>
      <name val="Calibri"/>
      <family val="2"/>
      <charset val="238"/>
      <scheme val="minor"/>
    </font>
    <font>
      <sz val="10"/>
      <color indexed="8"/>
      <name val="Calibri"/>
      <family val="2"/>
      <charset val="238"/>
      <scheme val="minor"/>
    </font>
    <font>
      <sz val="7.5"/>
      <name val="Calibri"/>
      <family val="2"/>
      <charset val="238"/>
      <scheme val="minor"/>
    </font>
    <font>
      <i/>
      <sz val="7"/>
      <color theme="1"/>
      <name val="Calibri"/>
      <family val="2"/>
      <charset val="238"/>
      <scheme val="minor"/>
    </font>
    <font>
      <sz val="7"/>
      <color theme="1"/>
      <name val="Calibri"/>
      <family val="2"/>
      <charset val="238"/>
      <scheme val="minor"/>
    </font>
    <font>
      <i/>
      <sz val="7"/>
      <name val="Calibri"/>
      <family val="2"/>
      <charset val="238"/>
      <scheme val="minor"/>
    </font>
    <font>
      <sz val="8"/>
      <name val="Calibri"/>
      <family val="2"/>
      <charset val="238"/>
    </font>
    <font>
      <b/>
      <sz val="8"/>
      <name val="Arial"/>
      <family val="2"/>
      <charset val="238"/>
    </font>
    <font>
      <sz val="8"/>
      <name val="Calibri"/>
      <family val="2"/>
      <charset val="238"/>
      <scheme val="minor"/>
    </font>
    <font>
      <sz val="9"/>
      <name val="Calibri"/>
      <family val="2"/>
      <charset val="238"/>
      <scheme val="minor"/>
    </font>
    <font>
      <sz val="6"/>
      <color theme="1"/>
      <name val="Calibri"/>
      <family val="2"/>
      <charset val="238"/>
      <scheme val="minor"/>
    </font>
    <font>
      <sz val="9"/>
      <name val="Calibri"/>
      <family val="2"/>
      <charset val="238"/>
    </font>
    <font>
      <i/>
      <sz val="9"/>
      <color theme="1"/>
      <name val="Calibri"/>
      <family val="2"/>
      <charset val="238"/>
      <scheme val="minor"/>
    </font>
    <font>
      <i/>
      <sz val="9"/>
      <color theme="5"/>
      <name val="Calibri"/>
      <family val="2"/>
      <charset val="238"/>
      <scheme val="minor"/>
    </font>
  </fonts>
  <fills count="34">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
      <patternFill patternType="solid">
        <fgColor theme="6" tint="-0.249977111117893"/>
        <bgColor indexed="64"/>
      </patternFill>
    </fill>
    <fill>
      <patternFill patternType="solid">
        <fgColor indexed="47"/>
        <bgColor indexed="64"/>
      </patternFill>
    </fill>
    <fill>
      <patternFill patternType="solid">
        <fgColor indexed="52"/>
        <bgColor indexed="64"/>
      </patternFill>
    </fill>
    <fill>
      <patternFill patternType="solid">
        <fgColor indexed="9"/>
        <bgColor indexed="64"/>
      </patternFill>
    </fill>
    <fill>
      <patternFill patternType="solid">
        <fgColor indexed="22"/>
        <bgColor indexed="64"/>
      </patternFill>
    </fill>
    <fill>
      <patternFill patternType="solid">
        <fgColor indexed="5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FF"/>
        <bgColor rgb="FFF2F2F2"/>
      </patternFill>
    </fill>
    <fill>
      <patternFill patternType="solid">
        <fgColor rgb="FFFDEADA"/>
        <bgColor rgb="FFF2F2F2"/>
      </patternFill>
    </fill>
    <fill>
      <patternFill patternType="solid">
        <fgColor indexed="9"/>
        <bgColor indexed="22"/>
      </patternFill>
    </fill>
    <fill>
      <patternFill patternType="solid">
        <fgColor indexed="47"/>
        <bgColor indexed="22"/>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89">
    <xf numFmtId="0" fontId="0"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1" fillId="0" borderId="0"/>
    <xf numFmtId="43" fontId="1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44" fontId="1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5" fillId="0" borderId="0" applyFont="0" applyFill="0" applyBorder="0" applyAlignment="0" applyProtection="0"/>
    <xf numFmtId="43" fontId="11" fillId="0" borderId="0" applyFont="0" applyFill="0" applyBorder="0" applyAlignment="0" applyProtection="0"/>
  </cellStyleXfs>
  <cellXfs count="1693">
    <xf numFmtId="0" fontId="0" fillId="0" borderId="0" xfId="0"/>
    <xf numFmtId="0" fontId="3" fillId="0" borderId="0" xfId="0" applyFont="1"/>
    <xf numFmtId="0" fontId="3" fillId="0" borderId="0" xfId="0" applyFont="1" applyAlignment="1">
      <alignment horizontal="center" vertical="center"/>
    </xf>
    <xf numFmtId="0" fontId="7" fillId="0" borderId="24"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3" fillId="0" borderId="4" xfId="0" applyFont="1" applyBorder="1"/>
    <xf numFmtId="0" fontId="3" fillId="0" borderId="0" xfId="0" applyFont="1" applyFill="1"/>
    <xf numFmtId="0" fontId="2" fillId="2" borderId="0" xfId="0" applyFont="1" applyFill="1" applyBorder="1" applyAlignment="1" applyProtection="1">
      <alignment vertical="center" wrapText="1"/>
    </xf>
    <xf numFmtId="0" fontId="0" fillId="0" borderId="0" xfId="0" applyAlignment="1">
      <alignment vertical="center"/>
    </xf>
    <xf numFmtId="0" fontId="3" fillId="0" borderId="27"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5" fillId="2" borderId="45"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2" borderId="50" xfId="0" applyFont="1" applyFill="1" applyBorder="1" applyAlignment="1" applyProtection="1">
      <alignment horizontal="center" vertical="center" wrapText="1"/>
    </xf>
    <xf numFmtId="0" fontId="6" fillId="0" borderId="0" xfId="0" applyFont="1"/>
    <xf numFmtId="0" fontId="9" fillId="0" borderId="0" xfId="0" applyFont="1" applyAlignment="1">
      <alignment vertical="center"/>
    </xf>
    <xf numFmtId="0" fontId="3" fillId="3" borderId="19" xfId="0" applyFont="1" applyFill="1" applyBorder="1" applyAlignment="1" applyProtection="1">
      <alignment horizontal="center" vertical="center" wrapText="1"/>
      <protection locked="0"/>
    </xf>
    <xf numFmtId="0" fontId="3" fillId="0" borderId="35" xfId="0" applyFont="1" applyBorder="1" applyAlignment="1"/>
    <xf numFmtId="0" fontId="3" fillId="0" borderId="0" xfId="0" applyFont="1" applyBorder="1" applyAlignment="1"/>
    <xf numFmtId="0" fontId="3" fillId="0" borderId="47" xfId="0" applyFont="1" applyBorder="1" applyAlignment="1"/>
    <xf numFmtId="0" fontId="3" fillId="0" borderId="48" xfId="0" applyFont="1" applyBorder="1" applyAlignment="1"/>
    <xf numFmtId="0" fontId="3" fillId="0" borderId="44" xfId="0" applyFont="1" applyBorder="1" applyAlignment="1"/>
    <xf numFmtId="0" fontId="3" fillId="0" borderId="49" xfId="0" applyFont="1" applyBorder="1" applyAlignment="1"/>
    <xf numFmtId="0" fontId="3" fillId="10" borderId="25" xfId="0" applyFont="1" applyFill="1" applyBorder="1" applyAlignment="1" applyProtection="1">
      <alignment horizontal="center" vertical="center" wrapText="1"/>
    </xf>
    <xf numFmtId="0" fontId="3" fillId="12" borderId="15" xfId="0" applyFont="1" applyFill="1" applyBorder="1" applyAlignment="1" applyProtection="1">
      <alignment horizontal="left" vertical="center" wrapText="1"/>
    </xf>
    <xf numFmtId="0" fontId="3" fillId="12" borderId="26"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15" xfId="0" applyFont="1" applyFill="1" applyBorder="1" applyAlignment="1" applyProtection="1">
      <alignment horizontal="center" vertical="center" wrapText="1"/>
    </xf>
    <xf numFmtId="0" fontId="3" fillId="12" borderId="26" xfId="0" applyFont="1" applyFill="1" applyBorder="1" applyAlignment="1" applyProtection="1">
      <alignment horizontal="center" vertical="center" wrapText="1"/>
    </xf>
    <xf numFmtId="0" fontId="3" fillId="12" borderId="51"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19" xfId="0" applyFont="1" applyFill="1" applyBorder="1" applyAlignment="1" applyProtection="1">
      <alignment horizontal="center" vertical="center" wrapText="1"/>
    </xf>
    <xf numFmtId="0" fontId="3" fillId="12" borderId="33" xfId="0" applyFont="1" applyFill="1" applyBorder="1" applyAlignment="1" applyProtection="1">
      <alignment horizontal="left" vertical="center" wrapText="1"/>
    </xf>
    <xf numFmtId="0" fontId="3" fillId="10" borderId="17" xfId="0" applyFont="1" applyFill="1" applyBorder="1" applyAlignment="1" applyProtection="1">
      <alignment horizontal="center" vertical="center" wrapText="1"/>
    </xf>
    <xf numFmtId="0" fontId="3" fillId="17" borderId="17" xfId="0" applyFont="1" applyFill="1" applyBorder="1" applyAlignment="1" applyProtection="1">
      <alignment horizontal="center" vertical="center" wrapText="1"/>
    </xf>
    <xf numFmtId="0" fontId="3" fillId="17" borderId="25"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10" borderId="32" xfId="0" applyFont="1" applyFill="1" applyBorder="1" applyAlignment="1" applyProtection="1">
      <alignment horizontal="center" vertical="center" wrapText="1"/>
    </xf>
    <xf numFmtId="0" fontId="3" fillId="15" borderId="30" xfId="0" applyFont="1" applyFill="1" applyBorder="1" applyAlignment="1">
      <alignment vertical="center" wrapText="1"/>
    </xf>
    <xf numFmtId="0" fontId="3" fillId="15" borderId="20" xfId="0" applyFont="1" applyFill="1" applyBorder="1" applyAlignment="1">
      <alignment vertical="center" wrapText="1"/>
    </xf>
    <xf numFmtId="0" fontId="3" fillId="15" borderId="14" xfId="0" applyFont="1" applyFill="1" applyBorder="1" applyAlignment="1">
      <alignment horizontal="center" vertical="center"/>
    </xf>
    <xf numFmtId="0" fontId="3" fillId="15" borderId="16" xfId="0" applyFont="1" applyFill="1" applyBorder="1" applyAlignment="1">
      <alignment horizontal="center" vertical="center"/>
    </xf>
    <xf numFmtId="0" fontId="3" fillId="15" borderId="17" xfId="0" applyFont="1" applyFill="1" applyBorder="1" applyAlignment="1">
      <alignment horizontal="center" vertical="center"/>
    </xf>
    <xf numFmtId="0" fontId="3" fillId="17" borderId="14" xfId="0" applyFont="1" applyFill="1" applyBorder="1" applyAlignment="1" applyProtection="1">
      <alignment horizontal="center" vertical="center" wrapText="1"/>
    </xf>
    <xf numFmtId="0" fontId="3" fillId="14" borderId="15" xfId="0" applyFont="1" applyFill="1" applyBorder="1" applyAlignment="1" applyProtection="1">
      <alignment horizontal="left" vertical="center" wrapText="1"/>
    </xf>
    <xf numFmtId="0" fontId="3" fillId="14" borderId="4" xfId="0" applyFont="1" applyFill="1" applyBorder="1" applyAlignment="1" applyProtection="1">
      <alignment horizontal="left" vertical="center" wrapText="1"/>
    </xf>
    <xf numFmtId="0" fontId="3" fillId="14" borderId="26" xfId="0" applyFont="1" applyFill="1" applyBorder="1" applyAlignment="1" applyProtection="1">
      <alignment horizontal="left" vertical="center" wrapText="1"/>
    </xf>
    <xf numFmtId="0" fontId="8" fillId="20" borderId="4" xfId="0" applyFont="1" applyFill="1" applyBorder="1" applyAlignment="1">
      <alignment horizontal="center" vertical="center"/>
    </xf>
    <xf numFmtId="0" fontId="8" fillId="20" borderId="4" xfId="0" applyFont="1" applyFill="1" applyBorder="1" applyAlignment="1">
      <alignment horizontal="center" vertical="center" wrapText="1"/>
    </xf>
    <xf numFmtId="0" fontId="5" fillId="8" borderId="5" xfId="0" applyFont="1" applyFill="1" applyBorder="1" applyAlignment="1" applyProtection="1">
      <alignment horizontal="center" vertical="center" wrapText="1"/>
    </xf>
    <xf numFmtId="0" fontId="4" fillId="16" borderId="38" xfId="0" applyFont="1" applyFill="1" applyBorder="1" applyAlignment="1">
      <alignment horizontal="center" vertical="center" wrapText="1"/>
    </xf>
    <xf numFmtId="0" fontId="3" fillId="12" borderId="7" xfId="0" applyFont="1" applyFill="1" applyBorder="1" applyAlignment="1" applyProtection="1">
      <alignment vertical="center" wrapText="1"/>
    </xf>
    <xf numFmtId="0" fontId="3" fillId="0" borderId="4" xfId="0" applyFont="1" applyFill="1" applyBorder="1" applyAlignment="1">
      <alignment horizontal="center"/>
    </xf>
    <xf numFmtId="0" fontId="4"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12" fillId="0" borderId="4" xfId="0" applyFont="1" applyBorder="1" applyAlignment="1">
      <alignment horizontal="center" vertical="center" wrapText="1"/>
    </xf>
    <xf numFmtId="165" fontId="12" fillId="0" borderId="4" xfId="0" applyNumberFormat="1" applyFont="1" applyBorder="1" applyAlignment="1">
      <alignment horizontal="center" vertical="center" wrapText="1"/>
    </xf>
    <xf numFmtId="4" fontId="12" fillId="0" borderId="4" xfId="0" applyNumberFormat="1" applyFont="1" applyBorder="1" applyAlignment="1">
      <alignment horizontal="right" vertical="center" wrapText="1"/>
    </xf>
    <xf numFmtId="0" fontId="3" fillId="0" borderId="4" xfId="1" applyNumberFormat="1" applyFont="1" applyFill="1" applyBorder="1" applyAlignment="1" applyProtection="1">
      <alignment horizontal="center" vertical="center" wrapText="1"/>
      <protection locked="0"/>
    </xf>
    <xf numFmtId="0" fontId="14" fillId="0" borderId="4" xfId="0" applyFont="1" applyBorder="1" applyAlignment="1">
      <alignment horizontal="center" vertical="center" wrapText="1"/>
    </xf>
    <xf numFmtId="0" fontId="3" fillId="0" borderId="58" xfId="0" applyFont="1" applyBorder="1" applyAlignment="1"/>
    <xf numFmtId="0" fontId="3" fillId="0" borderId="23" xfId="0" applyFont="1" applyBorder="1" applyAlignment="1"/>
    <xf numFmtId="0" fontId="3" fillId="0" borderId="57" xfId="0" applyFont="1" applyBorder="1" applyAlignment="1"/>
    <xf numFmtId="164" fontId="3" fillId="4" borderId="4" xfId="1" applyNumberFormat="1" applyFont="1" applyFill="1" applyBorder="1" applyAlignment="1">
      <alignment horizontal="center" vertical="center" wrapText="1"/>
    </xf>
    <xf numFmtId="0" fontId="3" fillId="12" borderId="7" xfId="0" applyFont="1" applyFill="1" applyBorder="1" applyAlignment="1" applyProtection="1">
      <alignment vertical="center" wrapText="1"/>
    </xf>
    <xf numFmtId="0" fontId="3" fillId="10" borderId="17"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12" borderId="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3" fontId="3" fillId="0" borderId="0" xfId="0" applyNumberFormat="1" applyFont="1"/>
    <xf numFmtId="0" fontId="3" fillId="4" borderId="4" xfId="0" applyFont="1" applyFill="1" applyBorder="1" applyAlignment="1">
      <alignment horizontal="center" vertical="center"/>
    </xf>
    <xf numFmtId="0" fontId="3" fillId="4" borderId="4" xfId="0" applyFont="1" applyFill="1" applyBorder="1" applyAlignment="1">
      <alignment vertical="center" wrapText="1"/>
    </xf>
    <xf numFmtId="0" fontId="4" fillId="4"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15" borderId="15"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3" fillId="15" borderId="30" xfId="0" applyFont="1" applyFill="1" applyBorder="1" applyAlignment="1">
      <alignment wrapText="1"/>
    </xf>
    <xf numFmtId="0" fontId="3" fillId="15" borderId="20" xfId="0" applyFont="1" applyFill="1" applyBorder="1" applyAlignment="1">
      <alignment wrapText="1"/>
    </xf>
    <xf numFmtId="0" fontId="3" fillId="15" borderId="14" xfId="0" applyFont="1" applyFill="1" applyBorder="1" applyAlignment="1">
      <alignment horizontal="center"/>
    </xf>
    <xf numFmtId="0" fontId="3" fillId="15" borderId="16" xfId="0" applyFont="1" applyFill="1" applyBorder="1" applyAlignment="1">
      <alignment horizontal="center"/>
    </xf>
    <xf numFmtId="0" fontId="3" fillId="15" borderId="17" xfId="0" applyFont="1" applyFill="1" applyBorder="1" applyAlignment="1">
      <alignment horizontal="center"/>
    </xf>
    <xf numFmtId="0" fontId="4" fillId="0" borderId="5" xfId="0" applyFont="1" applyFill="1" applyBorder="1" applyAlignment="1">
      <alignment horizontal="left" vertical="center" wrapText="1"/>
    </xf>
    <xf numFmtId="0" fontId="3" fillId="15" borderId="15" xfId="0" applyFont="1" applyFill="1" applyBorder="1" applyAlignment="1">
      <alignment horizontal="center" vertical="center" wrapText="1"/>
    </xf>
    <xf numFmtId="166" fontId="3" fillId="0" borderId="4" xfId="1" applyNumberFormat="1" applyFont="1" applyFill="1" applyBorder="1" applyAlignment="1">
      <alignment horizontal="center" vertical="center" wrapText="1"/>
    </xf>
    <xf numFmtId="0" fontId="3" fillId="0" borderId="19" xfId="0" applyFont="1" applyFill="1" applyBorder="1" applyAlignment="1" applyProtection="1">
      <alignment horizontal="center" vertical="center" wrapText="1"/>
    </xf>
    <xf numFmtId="0" fontId="7" fillId="16" borderId="38" xfId="0" applyFont="1" applyFill="1" applyBorder="1" applyAlignment="1">
      <alignment horizontal="center" wrapText="1"/>
    </xf>
    <xf numFmtId="0" fontId="3" fillId="15" borderId="15" xfId="0" applyFont="1" applyFill="1" applyBorder="1" applyAlignment="1">
      <alignment horizontal="center" wrapText="1"/>
    </xf>
    <xf numFmtId="0" fontId="7" fillId="16" borderId="38" xfId="0" applyFont="1" applyFill="1" applyBorder="1" applyAlignment="1">
      <alignment horizontal="center" vertical="center" wrapText="1"/>
    </xf>
    <xf numFmtId="0" fontId="3" fillId="15" borderId="14" xfId="0" applyFont="1" applyFill="1" applyBorder="1" applyAlignment="1">
      <alignment horizontal="center" wrapText="1"/>
    </xf>
    <xf numFmtId="0" fontId="3" fillId="15" borderId="16" xfId="0" applyFont="1" applyFill="1" applyBorder="1" applyAlignment="1">
      <alignment horizontal="center" wrapText="1"/>
    </xf>
    <xf numFmtId="0" fontId="3" fillId="15" borderId="17" xfId="0" applyFont="1" applyFill="1" applyBorder="1" applyAlignment="1">
      <alignment horizontal="center" wrapText="1"/>
    </xf>
    <xf numFmtId="0" fontId="3" fillId="0" borderId="1" xfId="0" applyFont="1" applyFill="1" applyBorder="1" applyAlignment="1">
      <alignment horizontal="center" vertical="center" wrapText="1"/>
    </xf>
    <xf numFmtId="0" fontId="3" fillId="15" borderId="4" xfId="0" applyFont="1" applyFill="1" applyBorder="1" applyAlignment="1">
      <alignment horizontal="center" vertical="center"/>
    </xf>
    <xf numFmtId="0" fontId="4" fillId="0" borderId="4"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4" xfId="0" applyFont="1" applyFill="1" applyBorder="1" applyAlignment="1">
      <alignment horizontal="center"/>
    </xf>
    <xf numFmtId="0" fontId="3" fillId="10" borderId="46" xfId="0" applyFont="1" applyFill="1" applyBorder="1" applyAlignment="1" applyProtection="1">
      <alignment horizontal="center" vertical="center" wrapText="1"/>
    </xf>
    <xf numFmtId="0" fontId="3" fillId="12" borderId="5" xfId="0" applyFont="1" applyFill="1" applyBorder="1" applyAlignment="1" applyProtection="1">
      <alignment vertical="center" wrapText="1"/>
    </xf>
    <xf numFmtId="0" fontId="3" fillId="21" borderId="0" xfId="0" applyFont="1" applyFill="1"/>
    <xf numFmtId="166" fontId="3" fillId="4" borderId="4" xfId="1" applyNumberFormat="1" applyFont="1" applyFill="1" applyBorder="1"/>
    <xf numFmtId="0" fontId="3" fillId="4" borderId="1" xfId="0" applyFont="1" applyFill="1" applyBorder="1" applyAlignment="1" applyProtection="1">
      <alignment vertical="center" wrapText="1"/>
    </xf>
    <xf numFmtId="3" fontId="3" fillId="4" borderId="1" xfId="13" applyNumberFormat="1"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16" fillId="0" borderId="0" xfId="2" applyFont="1"/>
    <xf numFmtId="0" fontId="16" fillId="0" borderId="0" xfId="27" applyFont="1"/>
    <xf numFmtId="0" fontId="11" fillId="0" borderId="0" xfId="27"/>
    <xf numFmtId="0" fontId="16" fillId="0" borderId="0" xfId="30" applyFont="1"/>
    <xf numFmtId="0" fontId="9" fillId="0" borderId="0" xfId="30" applyFont="1" applyAlignment="1">
      <alignment vertical="center"/>
    </xf>
    <xf numFmtId="0" fontId="18" fillId="23" borderId="32" xfId="2" applyFont="1" applyFill="1" applyBorder="1" applyAlignment="1">
      <alignment horizontal="center" vertical="center" wrapText="1"/>
    </xf>
    <xf numFmtId="0" fontId="16" fillId="0" borderId="0" xfId="20" applyFont="1"/>
    <xf numFmtId="0" fontId="16" fillId="0" borderId="0" xfId="21" applyFont="1"/>
    <xf numFmtId="0" fontId="18" fillId="23" borderId="25" xfId="2" applyFont="1" applyFill="1" applyBorder="1" applyAlignment="1">
      <alignment horizontal="center" vertical="center" wrapText="1"/>
    </xf>
    <xf numFmtId="0" fontId="18" fillId="23" borderId="17" xfId="2" applyFont="1" applyFill="1" applyBorder="1" applyAlignment="1">
      <alignment horizontal="center" vertical="center" wrapText="1"/>
    </xf>
    <xf numFmtId="0" fontId="17" fillId="22" borderId="16" xfId="2" applyFont="1" applyFill="1" applyBorder="1" applyAlignment="1" applyProtection="1">
      <alignment horizontal="center" vertical="center" wrapText="1"/>
      <protection locked="0"/>
    </xf>
    <xf numFmtId="0" fontId="17" fillId="22" borderId="15" xfId="2" applyFont="1" applyFill="1" applyBorder="1" applyAlignment="1" applyProtection="1">
      <alignment horizontal="center" vertical="center" wrapText="1"/>
      <protection locked="0"/>
    </xf>
    <xf numFmtId="0" fontId="18" fillId="23" borderId="46" xfId="2" applyFont="1" applyFill="1" applyBorder="1" applyAlignment="1">
      <alignment horizontal="center" vertical="center" wrapText="1"/>
    </xf>
    <xf numFmtId="0" fontId="18" fillId="23" borderId="14" xfId="2" applyFont="1" applyFill="1" applyBorder="1" applyAlignment="1">
      <alignment horizontal="center" vertical="center" wrapText="1"/>
    </xf>
    <xf numFmtId="0" fontId="16" fillId="23" borderId="17" xfId="2" applyFont="1" applyFill="1" applyBorder="1" applyAlignment="1" applyProtection="1">
      <alignment horizontal="center" vertical="center" wrapText="1"/>
    </xf>
    <xf numFmtId="0" fontId="18" fillId="25" borderId="17" xfId="2" applyFont="1" applyFill="1" applyBorder="1" applyAlignment="1">
      <alignment horizontal="center" vertical="center" wrapText="1"/>
    </xf>
    <xf numFmtId="0" fontId="16" fillId="23" borderId="25" xfId="2" applyFont="1" applyFill="1" applyBorder="1" applyAlignment="1" applyProtection="1">
      <alignment horizontal="center" vertical="center" wrapText="1"/>
    </xf>
    <xf numFmtId="0" fontId="16" fillId="22" borderId="4" xfId="2" applyFont="1" applyFill="1" applyBorder="1" applyAlignment="1" applyProtection="1">
      <alignment vertical="center" wrapText="1"/>
    </xf>
    <xf numFmtId="0" fontId="3" fillId="0" borderId="0" xfId="2" applyFont="1" applyAlignment="1">
      <alignment vertical="center"/>
    </xf>
    <xf numFmtId="0" fontId="3" fillId="28" borderId="25" xfId="2" applyFont="1" applyFill="1" applyBorder="1" applyAlignment="1" applyProtection="1">
      <alignment horizontal="center" vertical="center" wrapText="1"/>
    </xf>
    <xf numFmtId="0" fontId="3" fillId="28" borderId="17" xfId="2" applyFont="1" applyFill="1" applyBorder="1" applyAlignment="1" applyProtection="1">
      <alignment horizontal="center" vertical="center" wrapText="1"/>
    </xf>
    <xf numFmtId="0" fontId="3" fillId="29" borderId="4" xfId="2" applyFont="1" applyFill="1" applyBorder="1" applyAlignment="1" applyProtection="1">
      <alignment vertical="center" wrapText="1"/>
    </xf>
    <xf numFmtId="0" fontId="6" fillId="3" borderId="17" xfId="2" applyFont="1" applyFill="1" applyBorder="1" applyAlignment="1">
      <alignment horizontal="center" vertical="center" wrapText="1"/>
    </xf>
    <xf numFmtId="0" fontId="6" fillId="28" borderId="25" xfId="2" applyFont="1" applyFill="1" applyBorder="1" applyAlignment="1">
      <alignment horizontal="center" vertical="center" wrapText="1"/>
    </xf>
    <xf numFmtId="0" fontId="6" fillId="28" borderId="14" xfId="2" applyFont="1" applyFill="1" applyBorder="1" applyAlignment="1">
      <alignment horizontal="center" vertical="center" wrapText="1"/>
    </xf>
    <xf numFmtId="0" fontId="6" fillId="28" borderId="17" xfId="2" applyFont="1" applyFill="1" applyBorder="1" applyAlignment="1">
      <alignment horizontal="center" vertical="center" wrapText="1"/>
    </xf>
    <xf numFmtId="0" fontId="3" fillId="0" borderId="0" xfId="2" applyFont="1" applyAlignment="1">
      <alignment vertical="center" wrapText="1"/>
    </xf>
    <xf numFmtId="0" fontId="6" fillId="28" borderId="40" xfId="2" applyFont="1" applyFill="1" applyBorder="1" applyAlignment="1">
      <alignment horizontal="center" vertical="center" wrapText="1"/>
    </xf>
    <xf numFmtId="0" fontId="23" fillId="29" borderId="15" xfId="2" applyFont="1" applyFill="1" applyBorder="1" applyAlignment="1" applyProtection="1">
      <alignment horizontal="center" vertical="center" wrapText="1"/>
      <protection locked="0"/>
    </xf>
    <xf numFmtId="0" fontId="23" fillId="29" borderId="16" xfId="2" applyFont="1" applyFill="1" applyBorder="1" applyAlignment="1" applyProtection="1">
      <alignment horizontal="center" vertical="center" wrapText="1"/>
      <protection locked="0"/>
    </xf>
    <xf numFmtId="43" fontId="3" fillId="0" borderId="0" xfId="2" applyNumberFormat="1" applyFont="1" applyAlignment="1">
      <alignment vertical="center"/>
    </xf>
    <xf numFmtId="0" fontId="6" fillId="29" borderId="0" xfId="21" applyFont="1" applyFill="1" applyBorder="1" applyAlignment="1">
      <alignment horizontal="center" vertical="center" wrapText="1"/>
    </xf>
    <xf numFmtId="0" fontId="3" fillId="0" borderId="0" xfId="21" applyFont="1" applyAlignment="1">
      <alignment vertical="center"/>
    </xf>
    <xf numFmtId="0" fontId="16" fillId="0" borderId="0" xfId="20" applyFont="1" applyAlignment="1">
      <alignment vertical="center"/>
    </xf>
    <xf numFmtId="0" fontId="6" fillId="29" borderId="0" xfId="21" applyFont="1" applyFill="1" applyBorder="1" applyAlignment="1" applyProtection="1">
      <alignment horizontal="center" vertical="center" wrapText="1"/>
      <protection locked="0"/>
    </xf>
    <xf numFmtId="0" fontId="6" fillId="13" borderId="0" xfId="21" applyFont="1" applyFill="1" applyBorder="1" applyAlignment="1" applyProtection="1">
      <alignment horizontal="center" vertical="center" wrapText="1"/>
      <protection locked="0"/>
    </xf>
    <xf numFmtId="0" fontId="6" fillId="28" borderId="32" xfId="2" applyFont="1" applyFill="1" applyBorder="1" applyAlignment="1">
      <alignment horizontal="center" vertical="center" wrapText="1"/>
    </xf>
    <xf numFmtId="0" fontId="3" fillId="0" borderId="0" xfId="30" applyFont="1" applyAlignment="1">
      <alignment vertical="center"/>
    </xf>
    <xf numFmtId="0" fontId="11" fillId="0" borderId="0" xfId="27" applyAlignment="1">
      <alignment vertical="center"/>
    </xf>
    <xf numFmtId="0" fontId="3" fillId="0" borderId="0" xfId="27" applyFont="1" applyAlignment="1">
      <alignment vertical="center"/>
    </xf>
    <xf numFmtId="0" fontId="3" fillId="0" borderId="0" xfId="2" applyFont="1"/>
    <xf numFmtId="4" fontId="3" fillId="0" borderId="0" xfId="2" applyNumberFormat="1" applyFont="1"/>
    <xf numFmtId="0" fontId="3" fillId="0" borderId="0" xfId="30" applyFont="1"/>
    <xf numFmtId="0" fontId="3" fillId="0" borderId="0" xfId="27" applyFont="1"/>
    <xf numFmtId="0" fontId="3" fillId="0" borderId="0" xfId="22" applyFont="1"/>
    <xf numFmtId="0" fontId="3" fillId="0" borderId="0" xfId="40" applyFont="1"/>
    <xf numFmtId="0" fontId="9" fillId="0" borderId="0" xfId="40" applyFont="1" applyAlignment="1">
      <alignment vertical="center"/>
    </xf>
    <xf numFmtId="0" fontId="6" fillId="28" borderId="32" xfId="22" applyFont="1" applyFill="1" applyBorder="1" applyAlignment="1">
      <alignment horizontal="center" vertical="center" wrapText="1"/>
    </xf>
    <xf numFmtId="0" fontId="3" fillId="0" borderId="0" xfId="22" applyFont="1" applyFill="1" applyBorder="1"/>
    <xf numFmtId="0" fontId="6" fillId="0" borderId="0" xfId="22" applyFont="1" applyFill="1" applyBorder="1" applyAlignment="1" applyProtection="1">
      <alignment horizontal="center" vertical="center" wrapText="1"/>
      <protection locked="0"/>
    </xf>
    <xf numFmtId="8" fontId="6" fillId="0" borderId="0" xfId="22" applyNumberFormat="1" applyFont="1" applyFill="1" applyBorder="1" applyAlignment="1" applyProtection="1">
      <alignment horizontal="center" vertical="center" wrapText="1"/>
      <protection locked="0"/>
    </xf>
    <xf numFmtId="0" fontId="3" fillId="0" borderId="0" xfId="22" applyFont="1" applyFill="1" applyBorder="1" applyAlignment="1">
      <alignment horizontal="center" wrapText="1"/>
    </xf>
    <xf numFmtId="0" fontId="6" fillId="0" borderId="0" xfId="22" applyFont="1" applyFill="1" applyBorder="1" applyAlignment="1">
      <alignment horizontal="center" vertical="center" wrapText="1"/>
    </xf>
    <xf numFmtId="0" fontId="6" fillId="28" borderId="25" xfId="22" applyFont="1" applyFill="1" applyBorder="1" applyAlignment="1">
      <alignment horizontal="center" vertical="center" wrapText="1"/>
    </xf>
    <xf numFmtId="0" fontId="6" fillId="28" borderId="17" xfId="22" applyFont="1" applyFill="1" applyBorder="1" applyAlignment="1">
      <alignment horizontal="center" vertical="center" wrapText="1"/>
    </xf>
    <xf numFmtId="164" fontId="3" fillId="0" borderId="0" xfId="22" applyNumberFormat="1" applyFont="1"/>
    <xf numFmtId="0" fontId="23" fillId="29" borderId="16" xfId="22" applyFont="1" applyFill="1" applyBorder="1" applyAlignment="1" applyProtection="1">
      <alignment horizontal="center" vertical="center" wrapText="1"/>
      <protection locked="0"/>
    </xf>
    <xf numFmtId="0" fontId="23" fillId="29" borderId="15" xfId="22" applyFont="1" applyFill="1" applyBorder="1" applyAlignment="1" applyProtection="1">
      <alignment horizontal="center" vertical="center" wrapText="1"/>
      <protection locked="0"/>
    </xf>
    <xf numFmtId="0" fontId="6" fillId="28" borderId="40" xfId="22" applyFont="1" applyFill="1" applyBorder="1" applyAlignment="1">
      <alignment horizontal="center" vertical="center" wrapText="1"/>
    </xf>
    <xf numFmtId="0" fontId="6" fillId="28" borderId="46" xfId="22" applyFont="1" applyFill="1" applyBorder="1" applyAlignment="1">
      <alignment horizontal="center" vertical="center" wrapText="1"/>
    </xf>
    <xf numFmtId="0" fontId="6" fillId="28" borderId="14" xfId="22" applyFont="1" applyFill="1" applyBorder="1" applyAlignment="1">
      <alignment horizontal="center" vertical="center" wrapText="1"/>
    </xf>
    <xf numFmtId="0" fontId="3" fillId="28" borderId="17" xfId="22" applyFont="1" applyFill="1" applyBorder="1" applyAlignment="1" applyProtection="1">
      <alignment horizontal="center" vertical="center" wrapText="1"/>
    </xf>
    <xf numFmtId="0" fontId="6" fillId="3" borderId="17" xfId="22" applyFont="1" applyFill="1" applyBorder="1" applyAlignment="1">
      <alignment horizontal="center" vertical="center" wrapText="1"/>
    </xf>
    <xf numFmtId="0" fontId="3" fillId="28" borderId="25" xfId="22" applyFont="1" applyFill="1" applyBorder="1" applyAlignment="1" applyProtection="1">
      <alignment horizontal="center" vertical="center" wrapText="1"/>
    </xf>
    <xf numFmtId="0" fontId="26" fillId="31" borderId="4" xfId="26" applyFont="1" applyFill="1" applyBorder="1" applyAlignment="1" applyProtection="1">
      <alignment vertical="center" wrapText="1"/>
    </xf>
    <xf numFmtId="0" fontId="3" fillId="29" borderId="4" xfId="22" applyFont="1" applyFill="1" applyBorder="1" applyAlignment="1" applyProtection="1">
      <alignment vertical="center" wrapText="1"/>
    </xf>
    <xf numFmtId="166" fontId="6" fillId="0" borderId="4" xfId="0" applyNumberFormat="1" applyFont="1" applyBorder="1"/>
    <xf numFmtId="2" fontId="6" fillId="0" borderId="4" xfId="0" applyNumberFormat="1" applyFont="1" applyBorder="1"/>
    <xf numFmtId="0" fontId="6" fillId="0" borderId="4" xfId="0" applyFont="1" applyBorder="1" applyAlignment="1">
      <alignment horizontal="left" vertical="center"/>
    </xf>
    <xf numFmtId="4" fontId="3" fillId="0" borderId="0" xfId="22" applyNumberFormat="1" applyFont="1"/>
    <xf numFmtId="0" fontId="3" fillId="0" borderId="0" xfId="22" applyNumberFormat="1" applyFont="1"/>
    <xf numFmtId="3" fontId="3" fillId="0" borderId="0" xfId="22" applyNumberFormat="1" applyFont="1"/>
    <xf numFmtId="0" fontId="3" fillId="0" borderId="0" xfId="22" applyFont="1" applyFill="1" applyBorder="1" applyAlignment="1">
      <alignment horizontal="left" wrapText="1"/>
    </xf>
    <xf numFmtId="4" fontId="6" fillId="0" borderId="0" xfId="22" applyNumberFormat="1" applyFont="1" applyFill="1" applyBorder="1" applyAlignment="1" applyProtection="1">
      <alignment horizontal="center" vertical="center" wrapText="1"/>
      <protection locked="0"/>
    </xf>
    <xf numFmtId="0" fontId="3" fillId="0" borderId="35" xfId="22" applyFont="1" applyBorder="1"/>
    <xf numFmtId="166" fontId="6" fillId="0" borderId="4" xfId="0" applyNumberFormat="1" applyFont="1" applyFill="1" applyBorder="1"/>
    <xf numFmtId="2" fontId="6" fillId="0" borderId="4" xfId="0" applyNumberFormat="1" applyFont="1" applyFill="1" applyBorder="1"/>
    <xf numFmtId="0" fontId="3" fillId="15" borderId="15" xfId="0" applyFont="1" applyFill="1" applyBorder="1" applyAlignment="1">
      <alignment horizontal="center" wrapText="1"/>
    </xf>
    <xf numFmtId="0" fontId="16" fillId="0" borderId="0" xfId="17" applyFont="1"/>
    <xf numFmtId="0" fontId="16" fillId="23" borderId="25" xfId="20" applyFont="1" applyFill="1" applyBorder="1" applyAlignment="1" applyProtection="1">
      <alignment horizontal="center" vertical="center" wrapText="1"/>
    </xf>
    <xf numFmtId="0" fontId="16" fillId="23" borderId="17" xfId="20" applyFont="1" applyFill="1" applyBorder="1" applyAlignment="1" applyProtection="1">
      <alignment horizontal="center" vertical="center" wrapText="1"/>
    </xf>
    <xf numFmtId="0" fontId="16" fillId="22" borderId="4" xfId="20" applyFont="1" applyFill="1" applyBorder="1" applyAlignment="1" applyProtection="1">
      <alignment vertical="center" wrapText="1"/>
    </xf>
    <xf numFmtId="0" fontId="16" fillId="0" borderId="0" xfId="8" applyFont="1"/>
    <xf numFmtId="0" fontId="20" fillId="23" borderId="63" xfId="20" applyFont="1" applyFill="1" applyBorder="1" applyAlignment="1" applyProtection="1">
      <alignment horizontal="center" vertical="center" wrapText="1"/>
    </xf>
    <xf numFmtId="0" fontId="20" fillId="23" borderId="54" xfId="20" applyFont="1" applyFill="1" applyBorder="1" applyAlignment="1" applyProtection="1">
      <alignment horizontal="center" vertical="center" wrapText="1"/>
    </xf>
    <xf numFmtId="0" fontId="20" fillId="23" borderId="50" xfId="20" applyFont="1" applyFill="1" applyBorder="1" applyAlignment="1" applyProtection="1">
      <alignment horizontal="center" vertical="center" wrapText="1"/>
    </xf>
    <xf numFmtId="0" fontId="18" fillId="23" borderId="25" xfId="20" applyFont="1" applyFill="1" applyBorder="1" applyAlignment="1">
      <alignment horizontal="center" vertical="center" wrapText="1"/>
    </xf>
    <xf numFmtId="0" fontId="18" fillId="23" borderId="14" xfId="20" applyFont="1" applyFill="1" applyBorder="1" applyAlignment="1">
      <alignment horizontal="center" vertical="center" wrapText="1"/>
    </xf>
    <xf numFmtId="0" fontId="18" fillId="23" borderId="17" xfId="20" applyFont="1" applyFill="1" applyBorder="1" applyAlignment="1">
      <alignment horizontal="center" vertical="center" wrapText="1"/>
    </xf>
    <xf numFmtId="0" fontId="18" fillId="23" borderId="46" xfId="20" applyFont="1" applyFill="1" applyBorder="1" applyAlignment="1">
      <alignment horizontal="center" vertical="center" wrapText="1"/>
    </xf>
    <xf numFmtId="0" fontId="18" fillId="23" borderId="40" xfId="20" applyFont="1" applyFill="1" applyBorder="1" applyAlignment="1">
      <alignment horizontal="center" vertical="center" wrapText="1"/>
    </xf>
    <xf numFmtId="0" fontId="18" fillId="22" borderId="15" xfId="20" applyFont="1" applyFill="1" applyBorder="1" applyAlignment="1" applyProtection="1">
      <alignment horizontal="center" vertical="center" wrapText="1"/>
      <protection locked="0"/>
    </xf>
    <xf numFmtId="0" fontId="18" fillId="22" borderId="16" xfId="20" applyFont="1" applyFill="1" applyBorder="1" applyAlignment="1" applyProtection="1">
      <alignment horizontal="center" vertical="center" wrapText="1"/>
      <protection locked="0"/>
    </xf>
    <xf numFmtId="0" fontId="16" fillId="0" borderId="0" xfId="3" applyFont="1"/>
    <xf numFmtId="0" fontId="16" fillId="0" borderId="0" xfId="12" applyFont="1"/>
    <xf numFmtId="0" fontId="18" fillId="23" borderId="32" xfId="20" applyFont="1" applyFill="1" applyBorder="1" applyAlignment="1">
      <alignment horizontal="center" vertical="center" wrapText="1"/>
    </xf>
    <xf numFmtId="0" fontId="16" fillId="0" borderId="0" xfId="42" applyFont="1"/>
    <xf numFmtId="0" fontId="16" fillId="0" borderId="0" xfId="43" applyFont="1"/>
    <xf numFmtId="0" fontId="9" fillId="0" borderId="0" xfId="42" applyFont="1" applyAlignment="1">
      <alignment vertical="center"/>
    </xf>
    <xf numFmtId="0" fontId="6" fillId="0" borderId="4" xfId="0" applyFont="1" applyFill="1" applyBorder="1" applyAlignment="1">
      <alignment horizontal="left" vertical="center"/>
    </xf>
    <xf numFmtId="0" fontId="3" fillId="0" borderId="0" xfId="20" applyFont="1"/>
    <xf numFmtId="0" fontId="3" fillId="28" borderId="25" xfId="20" applyFont="1" applyFill="1" applyBorder="1" applyAlignment="1" applyProtection="1">
      <alignment horizontal="center" vertical="center" wrapText="1"/>
    </xf>
    <xf numFmtId="0" fontId="3" fillId="28" borderId="17" xfId="20" applyFont="1" applyFill="1" applyBorder="1" applyAlignment="1" applyProtection="1">
      <alignment horizontal="center" vertical="center" wrapText="1"/>
    </xf>
    <xf numFmtId="0" fontId="3" fillId="29" borderId="4" xfId="20" applyFont="1" applyFill="1" applyBorder="1" applyAlignment="1" applyProtection="1">
      <alignment vertical="center" wrapText="1"/>
    </xf>
    <xf numFmtId="0" fontId="6" fillId="3" borderId="17" xfId="20" applyFont="1" applyFill="1" applyBorder="1" applyAlignment="1">
      <alignment horizontal="center" vertical="center" wrapText="1"/>
    </xf>
    <xf numFmtId="0" fontId="6" fillId="28" borderId="25" xfId="20" applyFont="1" applyFill="1" applyBorder="1" applyAlignment="1">
      <alignment horizontal="center" vertical="center" wrapText="1"/>
    </xf>
    <xf numFmtId="0" fontId="6" fillId="28" borderId="14" xfId="20" applyFont="1" applyFill="1" applyBorder="1" applyAlignment="1">
      <alignment horizontal="center" vertical="center" wrapText="1"/>
    </xf>
    <xf numFmtId="0" fontId="6" fillId="28" borderId="17" xfId="20" applyFont="1" applyFill="1" applyBorder="1" applyAlignment="1">
      <alignment horizontal="center" vertical="center" wrapText="1"/>
    </xf>
    <xf numFmtId="0" fontId="6" fillId="28" borderId="46" xfId="20" applyFont="1" applyFill="1" applyBorder="1" applyAlignment="1">
      <alignment horizontal="center" vertical="center" wrapText="1"/>
    </xf>
    <xf numFmtId="0" fontId="6" fillId="28" borderId="40" xfId="20" applyFont="1" applyFill="1" applyBorder="1" applyAlignment="1">
      <alignment horizontal="center" vertical="center" wrapText="1"/>
    </xf>
    <xf numFmtId="0" fontId="6" fillId="29" borderId="15" xfId="20" applyFont="1" applyFill="1" applyBorder="1" applyAlignment="1" applyProtection="1">
      <alignment horizontal="center" vertical="center" wrapText="1"/>
      <protection locked="0"/>
    </xf>
    <xf numFmtId="0" fontId="6" fillId="29" borderId="16" xfId="20" applyFont="1" applyFill="1" applyBorder="1" applyAlignment="1" applyProtection="1">
      <alignment horizontal="center" vertical="center" wrapText="1"/>
      <protection locked="0"/>
    </xf>
    <xf numFmtId="0" fontId="32" fillId="0" borderId="0" xfId="20" applyFont="1"/>
    <xf numFmtId="0" fontId="6" fillId="23" borderId="32" xfId="20" applyFont="1" applyFill="1" applyBorder="1" applyAlignment="1">
      <alignment horizontal="center" vertical="center" wrapText="1"/>
    </xf>
    <xf numFmtId="0" fontId="3" fillId="0" borderId="0" xfId="44" applyFont="1"/>
    <xf numFmtId="0" fontId="9" fillId="0" borderId="0" xfId="44" applyFont="1" applyAlignment="1">
      <alignment vertical="center"/>
    </xf>
    <xf numFmtId="0" fontId="3" fillId="0" borderId="0" xfId="11" applyFont="1"/>
    <xf numFmtId="2" fontId="3" fillId="0" borderId="0" xfId="22" applyNumberFormat="1" applyFont="1"/>
    <xf numFmtId="0" fontId="18" fillId="23" borderId="40" xfId="2" applyFont="1" applyFill="1" applyBorder="1" applyAlignment="1">
      <alignment horizontal="center" vertical="center" wrapText="1"/>
    </xf>
    <xf numFmtId="0" fontId="6" fillId="28" borderId="14" xfId="2" applyFont="1" applyFill="1" applyBorder="1" applyAlignment="1">
      <alignment horizontal="center" vertical="center" wrapText="1"/>
    </xf>
    <xf numFmtId="0" fontId="6" fillId="28" borderId="17" xfId="2" applyFont="1" applyFill="1" applyBorder="1" applyAlignment="1">
      <alignment horizontal="center" vertical="center" wrapText="1"/>
    </xf>
    <xf numFmtId="0" fontId="6" fillId="28" borderId="46" xfId="2" applyFont="1" applyFill="1" applyBorder="1" applyAlignment="1">
      <alignment horizontal="center" vertical="center" wrapText="1"/>
    </xf>
    <xf numFmtId="0" fontId="6" fillId="28" borderId="25" xfId="2" applyFont="1" applyFill="1" applyBorder="1" applyAlignment="1">
      <alignment horizontal="center" vertical="center" wrapText="1"/>
    </xf>
    <xf numFmtId="0" fontId="6" fillId="28" borderId="40" xfId="2" applyFont="1" applyFill="1" applyBorder="1" applyAlignment="1">
      <alignment horizontal="center" vertical="center" wrapText="1"/>
    </xf>
    <xf numFmtId="0" fontId="3" fillId="0" borderId="4" xfId="0" applyFont="1" applyBorder="1" applyAlignment="1">
      <alignment wrapText="1"/>
    </xf>
    <xf numFmtId="164" fontId="3" fillId="0" borderId="4" xfId="1" applyNumberFormat="1" applyFont="1" applyFill="1" applyBorder="1" applyAlignment="1">
      <alignment horizontal="center" vertical="center" wrapText="1"/>
    </xf>
    <xf numFmtId="0" fontId="16" fillId="33" borderId="4" xfId="26" applyFont="1" applyFill="1" applyBorder="1" applyAlignment="1" applyProtection="1">
      <alignment vertical="center" wrapText="1"/>
    </xf>
    <xf numFmtId="43" fontId="16" fillId="0" borderId="0" xfId="2" applyNumberFormat="1" applyFont="1"/>
    <xf numFmtId="43" fontId="16" fillId="0" borderId="0" xfId="41" applyFont="1"/>
    <xf numFmtId="0" fontId="18" fillId="0" borderId="0" xfId="2" applyFont="1" applyFill="1" applyBorder="1" applyAlignment="1">
      <alignment horizontal="center" vertical="center" wrapText="1"/>
    </xf>
    <xf numFmtId="0" fontId="16" fillId="0" borderId="0" xfId="2" applyFont="1" applyFill="1" applyBorder="1" applyAlignment="1">
      <alignment horizontal="center"/>
    </xf>
    <xf numFmtId="0" fontId="16" fillId="0" borderId="0" xfId="2" applyFont="1" applyFill="1" applyBorder="1" applyAlignment="1">
      <alignment horizontal="center" wrapText="1"/>
    </xf>
    <xf numFmtId="43" fontId="18" fillId="0" borderId="0" xfId="41" applyFont="1" applyFill="1" applyBorder="1" applyAlignment="1" applyProtection="1">
      <alignment horizontal="center" vertical="center" wrapText="1"/>
      <protection locked="0"/>
    </xf>
    <xf numFmtId="0" fontId="16" fillId="0" borderId="0" xfId="2" applyFont="1" applyFill="1" applyBorder="1"/>
    <xf numFmtId="43" fontId="3" fillId="0" borderId="0" xfId="2" applyNumberFormat="1" applyFont="1"/>
    <xf numFmtId="0" fontId="3" fillId="0" borderId="0" xfId="42" applyFont="1"/>
    <xf numFmtId="0" fontId="7" fillId="16" borderId="38" xfId="0" applyFont="1" applyFill="1" applyBorder="1" applyAlignment="1">
      <alignment horizontal="center" vertical="center" wrapText="1"/>
    </xf>
    <xf numFmtId="0" fontId="3" fillId="4" borderId="0" xfId="0" applyFont="1" applyFill="1" applyAlignment="1">
      <alignment wrapText="1"/>
    </xf>
    <xf numFmtId="0" fontId="3" fillId="4" borderId="4" xfId="0" applyFont="1" applyFill="1" applyBorder="1" applyAlignment="1" applyProtection="1">
      <alignment horizontal="center" vertical="center" wrapText="1"/>
    </xf>
    <xf numFmtId="0" fontId="3" fillId="4" borderId="7" xfId="0" applyFont="1" applyFill="1" applyBorder="1" applyAlignment="1">
      <alignment horizontal="center" vertical="center"/>
    </xf>
    <xf numFmtId="0" fontId="3" fillId="4" borderId="15" xfId="0" applyFont="1" applyFill="1" applyBorder="1" applyAlignment="1" applyProtection="1">
      <alignment horizontal="center" vertical="center" wrapText="1"/>
    </xf>
    <xf numFmtId="0" fontId="3" fillId="4" borderId="15" xfId="0" applyFont="1" applyFill="1" applyBorder="1" applyAlignment="1">
      <alignment horizontal="center" vertical="center"/>
    </xf>
    <xf numFmtId="0" fontId="3" fillId="4" borderId="26"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xf>
    <xf numFmtId="0" fontId="3" fillId="0" borderId="4" xfId="0" applyFont="1" applyFill="1" applyBorder="1" applyAlignment="1">
      <alignment horizontal="center" wrapText="1"/>
    </xf>
    <xf numFmtId="0" fontId="3" fillId="4" borderId="15" xfId="0" applyFont="1" applyFill="1" applyBorder="1" applyAlignment="1" applyProtection="1">
      <alignment horizontal="left" vertical="center" wrapText="1"/>
    </xf>
    <xf numFmtId="0" fontId="3" fillId="4" borderId="26" xfId="0" applyFont="1" applyFill="1" applyBorder="1" applyAlignment="1" applyProtection="1">
      <alignment horizontal="left" vertical="center" wrapText="1"/>
    </xf>
    <xf numFmtId="0" fontId="3" fillId="4" borderId="64"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64" xfId="0" applyFont="1" applyFill="1" applyBorder="1" applyAlignment="1" applyProtection="1">
      <alignment horizontal="center" vertical="center" wrapText="1"/>
      <protection locked="0"/>
    </xf>
    <xf numFmtId="0" fontId="3" fillId="0" borderId="4"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4" xfId="0" applyFont="1" applyBorder="1" applyAlignment="1">
      <alignment horizontal="center" vertical="center" wrapText="1"/>
    </xf>
    <xf numFmtId="0" fontId="3" fillId="4" borderId="4" xfId="0" applyFont="1" applyFill="1" applyBorder="1" applyAlignment="1">
      <alignment vertical="center" wrapText="1"/>
    </xf>
    <xf numFmtId="0" fontId="3" fillId="0" borderId="4" xfId="0" applyFont="1" applyBorder="1" applyAlignment="1">
      <alignment vertical="center" wrapText="1"/>
    </xf>
    <xf numFmtId="0" fontId="3" fillId="0" borderId="0" xfId="0" applyFont="1" applyAlignment="1">
      <alignment horizontal="justify" vertical="center"/>
    </xf>
    <xf numFmtId="0" fontId="3" fillId="15"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3" fillId="0" borderId="4" xfId="0" applyFont="1" applyBorder="1" applyAlignment="1">
      <alignment horizontal="justify" vertical="center"/>
    </xf>
    <xf numFmtId="0" fontId="3" fillId="0" borderId="4" xfId="0" applyFont="1" applyBorder="1" applyAlignment="1">
      <alignment horizontal="justify" vertical="center" wrapText="1"/>
    </xf>
    <xf numFmtId="0" fontId="3" fillId="7" borderId="5" xfId="0" applyFont="1" applyFill="1" applyBorder="1" applyAlignment="1" applyProtection="1">
      <alignment horizontal="center" vertical="center" wrapText="1"/>
    </xf>
    <xf numFmtId="0" fontId="4" fillId="4" borderId="4"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3" fillId="7" borderId="4" xfId="0" applyFont="1" applyFill="1" applyBorder="1" applyAlignment="1">
      <alignment horizontal="center" vertical="center"/>
    </xf>
    <xf numFmtId="0" fontId="4" fillId="4" borderId="4" xfId="0" applyFont="1" applyFill="1" applyBorder="1" applyAlignment="1">
      <alignment vertical="center" wrapText="1"/>
    </xf>
    <xf numFmtId="0" fontId="4" fillId="0" borderId="4" xfId="0" applyFont="1" applyBorder="1" applyAlignment="1">
      <alignment vertical="center" wrapText="1"/>
    </xf>
    <xf numFmtId="0" fontId="4" fillId="0" borderId="4" xfId="0" applyFont="1" applyBorder="1" applyAlignment="1">
      <alignment wrapText="1"/>
    </xf>
    <xf numFmtId="0" fontId="23" fillId="0" borderId="26" xfId="2" applyNumberFormat="1" applyFont="1" applyFill="1" applyBorder="1" applyAlignment="1" applyProtection="1">
      <alignment horizontal="center" vertical="center" wrapText="1"/>
      <protection locked="0"/>
    </xf>
    <xf numFmtId="1" fontId="37" fillId="4" borderId="26" xfId="38" applyNumberFormat="1" applyFont="1" applyFill="1" applyBorder="1" applyAlignment="1" applyProtection="1">
      <alignment horizontal="center" vertical="center" wrapText="1"/>
      <protection locked="0"/>
    </xf>
    <xf numFmtId="0" fontId="18" fillId="23" borderId="40" xfId="2" applyFont="1" applyFill="1" applyBorder="1" applyAlignment="1">
      <alignment horizontal="center" vertical="center" wrapText="1"/>
    </xf>
    <xf numFmtId="0" fontId="6" fillId="28" borderId="14" xfId="2" applyFont="1" applyFill="1" applyBorder="1" applyAlignment="1">
      <alignment horizontal="center" vertical="center" wrapText="1"/>
    </xf>
    <xf numFmtId="0" fontId="6" fillId="28" borderId="17" xfId="2" applyFont="1" applyFill="1" applyBorder="1" applyAlignment="1">
      <alignment horizontal="center" vertical="center" wrapText="1"/>
    </xf>
    <xf numFmtId="0" fontId="6" fillId="28" borderId="46" xfId="2" applyFont="1" applyFill="1" applyBorder="1" applyAlignment="1">
      <alignment horizontal="center" vertical="center" wrapText="1"/>
    </xf>
    <xf numFmtId="0" fontId="6" fillId="28" borderId="25" xfId="2" applyFont="1" applyFill="1" applyBorder="1" applyAlignment="1">
      <alignment horizontal="center" vertical="center" wrapText="1"/>
    </xf>
    <xf numFmtId="0" fontId="6" fillId="28" borderId="40" xfId="2" applyFont="1" applyFill="1" applyBorder="1" applyAlignment="1">
      <alignment horizontal="center" vertical="center" wrapText="1"/>
    </xf>
    <xf numFmtId="0" fontId="18" fillId="23" borderId="14" xfId="2" applyFont="1" applyFill="1" applyBorder="1" applyAlignment="1">
      <alignment horizontal="center" vertical="center" wrapText="1"/>
    </xf>
    <xf numFmtId="0" fontId="18" fillId="23" borderId="17" xfId="2" applyFont="1" applyFill="1" applyBorder="1" applyAlignment="1">
      <alignment horizontal="center" vertical="center" wrapText="1"/>
    </xf>
    <xf numFmtId="0" fontId="18" fillId="23" borderId="46" xfId="2" applyFont="1" applyFill="1" applyBorder="1" applyAlignment="1">
      <alignment horizontal="center" vertical="center" wrapText="1"/>
    </xf>
    <xf numFmtId="0" fontId="18" fillId="23" borderId="25" xfId="2" applyFont="1" applyFill="1" applyBorder="1" applyAlignment="1">
      <alignment horizontal="center" vertical="center" wrapText="1"/>
    </xf>
    <xf numFmtId="3" fontId="3" fillId="4" borderId="1" xfId="13" applyNumberFormat="1" applyFont="1" applyFill="1" applyBorder="1" applyAlignment="1" applyProtection="1">
      <alignment horizontal="center" vertical="center" wrapText="1"/>
    </xf>
    <xf numFmtId="0" fontId="4" fillId="4"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18" fillId="22" borderId="15" xfId="2" applyFont="1" applyFill="1" applyBorder="1" applyAlignment="1" applyProtection="1">
      <alignment horizontal="center" vertical="center" wrapText="1"/>
      <protection locked="0"/>
    </xf>
    <xf numFmtId="0" fontId="18" fillId="22" borderId="16" xfId="2" applyFont="1" applyFill="1" applyBorder="1" applyAlignment="1" applyProtection="1">
      <alignment horizontal="center" vertical="center" wrapText="1"/>
      <protection locked="0"/>
    </xf>
    <xf numFmtId="4" fontId="18" fillId="0" borderId="4" xfId="2" applyNumberFormat="1" applyFont="1" applyFill="1" applyBorder="1" applyAlignment="1" applyProtection="1">
      <alignment vertical="center" wrapText="1"/>
      <protection locked="0"/>
    </xf>
    <xf numFmtId="4" fontId="18" fillId="0" borderId="19" xfId="2" applyNumberFormat="1" applyFont="1" applyBorder="1" applyAlignment="1" applyProtection="1">
      <alignment horizontal="center" vertical="center" wrapText="1"/>
      <protection locked="0"/>
    </xf>
    <xf numFmtId="1" fontId="18" fillId="0" borderId="26" xfId="2" applyNumberFormat="1" applyFont="1" applyFill="1" applyBorder="1" applyAlignment="1" applyProtection="1">
      <alignment horizontal="center" vertical="center" wrapText="1"/>
      <protection locked="0"/>
    </xf>
    <xf numFmtId="0" fontId="11" fillId="0" borderId="0" xfId="27" applyFont="1"/>
    <xf numFmtId="4" fontId="23" fillId="0" borderId="4" xfId="19" applyNumberFormat="1" applyFont="1" applyBorder="1" applyAlignment="1" applyProtection="1">
      <alignment horizontal="center" vertical="center" wrapText="1"/>
      <protection locked="0"/>
    </xf>
    <xf numFmtId="4" fontId="23" fillId="0" borderId="4" xfId="19" applyNumberFormat="1" applyFont="1" applyBorder="1" applyAlignment="1" applyProtection="1">
      <alignment vertical="center" wrapText="1"/>
      <protection locked="0"/>
    </xf>
    <xf numFmtId="4" fontId="23" fillId="0" borderId="19" xfId="19" applyNumberFormat="1" applyFont="1" applyBorder="1" applyAlignment="1" applyProtection="1">
      <alignment vertical="center" wrapText="1"/>
      <protection locked="0"/>
    </xf>
    <xf numFmtId="4" fontId="23" fillId="0" borderId="26" xfId="22" applyNumberFormat="1" applyFont="1" applyBorder="1" applyAlignment="1" applyProtection="1">
      <alignment horizontal="center" vertical="center" wrapText="1"/>
      <protection locked="0"/>
    </xf>
    <xf numFmtId="4" fontId="6" fillId="0" borderId="4" xfId="20" applyNumberFormat="1" applyFont="1" applyBorder="1" applyAlignment="1" applyProtection="1">
      <alignment horizontal="center" vertical="center" wrapText="1"/>
      <protection locked="0"/>
    </xf>
    <xf numFmtId="4" fontId="6" fillId="4" borderId="4" xfId="20" applyNumberFormat="1" applyFont="1" applyFill="1" applyBorder="1" applyAlignment="1" applyProtection="1">
      <alignment horizontal="center" vertical="center" wrapText="1"/>
      <protection locked="0"/>
    </xf>
    <xf numFmtId="4" fontId="6" fillId="4" borderId="19" xfId="20" applyNumberFormat="1" applyFont="1" applyFill="1" applyBorder="1" applyAlignment="1" applyProtection="1">
      <alignment horizontal="center" vertical="center" wrapText="1"/>
      <protection locked="0"/>
    </xf>
    <xf numFmtId="4" fontId="6" fillId="0" borderId="26" xfId="18" applyNumberFormat="1" applyFont="1" applyFill="1" applyBorder="1" applyAlignment="1" applyProtection="1">
      <alignment horizontal="center" vertical="center" wrapText="1"/>
      <protection locked="0"/>
    </xf>
    <xf numFmtId="166" fontId="30" fillId="0" borderId="4" xfId="37" applyNumberFormat="1" applyFont="1" applyBorder="1" applyAlignment="1" applyProtection="1">
      <alignment horizontal="center" vertical="center" wrapText="1"/>
      <protection locked="0"/>
    </xf>
    <xf numFmtId="166" fontId="17" fillId="0" borderId="4" xfId="37" applyNumberFormat="1" applyFont="1" applyBorder="1" applyAlignment="1" applyProtection="1">
      <alignment horizontal="center" vertical="center" wrapText="1"/>
      <protection locked="0"/>
    </xf>
    <xf numFmtId="166" fontId="17" fillId="0" borderId="19" xfId="37" applyNumberFormat="1" applyFont="1" applyBorder="1" applyAlignment="1" applyProtection="1">
      <alignment horizontal="center" vertical="center" wrapText="1"/>
      <protection locked="0"/>
    </xf>
    <xf numFmtId="0" fontId="18" fillId="0" borderId="0" xfId="21" applyFont="1" applyFill="1" applyBorder="1" applyAlignment="1" applyProtection="1">
      <alignment horizontal="center" vertical="center" wrapText="1"/>
      <protection locked="0"/>
    </xf>
    <xf numFmtId="0" fontId="18" fillId="0" borderId="0" xfId="21" applyFont="1" applyFill="1" applyBorder="1" applyAlignment="1">
      <alignment horizontal="center" wrapText="1"/>
    </xf>
    <xf numFmtId="0" fontId="6" fillId="29" borderId="15" xfId="2" applyFont="1" applyFill="1" applyBorder="1" applyAlignment="1" applyProtection="1">
      <alignment horizontal="center" vertical="center" wrapText="1"/>
      <protection locked="0"/>
    </xf>
    <xf numFmtId="0" fontId="6" fillId="29" borderId="16" xfId="2" applyFont="1" applyFill="1" applyBorder="1" applyAlignment="1" applyProtection="1">
      <alignment horizontal="center" vertical="center" wrapText="1"/>
      <protection locked="0"/>
    </xf>
    <xf numFmtId="4" fontId="6" fillId="0" borderId="4" xfId="2" applyNumberFormat="1" applyFont="1" applyFill="1" applyBorder="1" applyAlignment="1" applyProtection="1">
      <alignment vertical="center" wrapText="1"/>
      <protection locked="0"/>
    </xf>
    <xf numFmtId="3" fontId="6" fillId="0" borderId="4" xfId="2" applyNumberFormat="1" applyFont="1" applyFill="1" applyBorder="1" applyAlignment="1" applyProtection="1">
      <alignment vertical="center" wrapText="1"/>
      <protection locked="0"/>
    </xf>
    <xf numFmtId="4" fontId="6" fillId="0" borderId="19" xfId="2" applyNumberFormat="1" applyFont="1" applyFill="1" applyBorder="1" applyAlignment="1" applyProtection="1">
      <alignment vertical="center" wrapText="1"/>
      <protection locked="0"/>
    </xf>
    <xf numFmtId="1" fontId="6" fillId="0" borderId="26" xfId="18" applyNumberFormat="1" applyFont="1" applyFill="1" applyBorder="1" applyAlignment="1" applyProtection="1">
      <alignment horizontal="center" vertical="center" wrapText="1"/>
      <protection locked="0"/>
    </xf>
    <xf numFmtId="0" fontId="6" fillId="28" borderId="14" xfId="2" applyFont="1" applyFill="1" applyBorder="1" applyAlignment="1">
      <alignment horizontal="justify" vertical="justify" wrapText="1"/>
    </xf>
    <xf numFmtId="0" fontId="6" fillId="28" borderId="17" xfId="2" applyFont="1" applyFill="1" applyBorder="1" applyAlignment="1">
      <alignment horizontal="justify" vertical="justify" wrapText="1"/>
    </xf>
    <xf numFmtId="0" fontId="6" fillId="28" borderId="25" xfId="2" applyFont="1" applyFill="1" applyBorder="1" applyAlignment="1">
      <alignment horizontal="justify" vertical="justify" wrapText="1"/>
    </xf>
    <xf numFmtId="4" fontId="6" fillId="0" borderId="19" xfId="2" applyNumberFormat="1" applyFont="1" applyBorder="1" applyAlignment="1" applyProtection="1">
      <alignment horizontal="center" vertical="center" wrapText="1"/>
      <protection locked="0"/>
    </xf>
    <xf numFmtId="0" fontId="6" fillId="0" borderId="26" xfId="22" applyNumberFormat="1" applyFont="1" applyBorder="1" applyAlignment="1" applyProtection="1">
      <alignment horizontal="center" vertical="center" wrapText="1"/>
      <protection locked="0"/>
    </xf>
    <xf numFmtId="4" fontId="6" fillId="0" borderId="4" xfId="22" applyNumberFormat="1" applyFont="1" applyBorder="1" applyAlignment="1" applyProtection="1">
      <alignment horizontal="center" vertical="center" wrapText="1"/>
      <protection locked="0"/>
    </xf>
    <xf numFmtId="0" fontId="6" fillId="0" borderId="4" xfId="22" applyFont="1" applyBorder="1" applyAlignment="1" applyProtection="1">
      <alignment horizontal="center" vertical="center" wrapText="1"/>
      <protection locked="0"/>
    </xf>
    <xf numFmtId="4" fontId="6" fillId="0" borderId="19" xfId="22" applyNumberFormat="1" applyFont="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69" fontId="3" fillId="4" borderId="4" xfId="1" applyNumberFormat="1" applyFont="1" applyFill="1" applyBorder="1"/>
    <xf numFmtId="1" fontId="6" fillId="0" borderId="26" xfId="2" applyNumberFormat="1" applyFont="1" applyBorder="1" applyAlignment="1" applyProtection="1">
      <alignment horizontal="center" vertical="center" wrapText="1"/>
      <protection locked="0"/>
    </xf>
    <xf numFmtId="43" fontId="6" fillId="0" borderId="4" xfId="19" applyFont="1" applyBorder="1" applyAlignment="1" applyProtection="1">
      <alignment horizontal="center" vertical="center" wrapText="1"/>
      <protection locked="0"/>
    </xf>
    <xf numFmtId="0" fontId="0" fillId="0" borderId="0" xfId="0"/>
    <xf numFmtId="0" fontId="4"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15" borderId="30" xfId="0" applyFont="1" applyFill="1" applyBorder="1" applyAlignment="1">
      <alignment wrapText="1"/>
    </xf>
    <xf numFmtId="0" fontId="3" fillId="15" borderId="20" xfId="0" applyFont="1" applyFill="1" applyBorder="1" applyAlignment="1">
      <alignment wrapText="1"/>
    </xf>
    <xf numFmtId="0" fontId="3" fillId="15" borderId="14" xfId="0" applyFont="1" applyFill="1" applyBorder="1" applyAlignment="1">
      <alignment horizontal="center"/>
    </xf>
    <xf numFmtId="0" fontId="3" fillId="15" borderId="16" xfId="0" applyFont="1" applyFill="1" applyBorder="1" applyAlignment="1">
      <alignment horizontal="center"/>
    </xf>
    <xf numFmtId="0" fontId="3" fillId="15" borderId="17" xfId="0" applyFont="1" applyFill="1" applyBorder="1" applyAlignment="1">
      <alignment horizontal="center"/>
    </xf>
    <xf numFmtId="0" fontId="3" fillId="15" borderId="4" xfId="0" applyFont="1" applyFill="1" applyBorder="1" applyAlignment="1">
      <alignment horizontal="center"/>
    </xf>
    <xf numFmtId="0" fontId="3" fillId="0" borderId="4" xfId="0" applyFont="1" applyFill="1" applyBorder="1" applyAlignment="1">
      <alignment horizontal="left" vertical="center" wrapText="1"/>
    </xf>
    <xf numFmtId="0" fontId="7" fillId="16" borderId="38" xfId="0" applyFont="1" applyFill="1" applyBorder="1" applyAlignment="1">
      <alignment horizontal="center" wrapText="1"/>
    </xf>
    <xf numFmtId="0" fontId="3" fillId="15" borderId="15" xfId="0" applyFont="1" applyFill="1" applyBorder="1" applyAlignment="1">
      <alignment horizontal="center" wrapText="1"/>
    </xf>
    <xf numFmtId="0" fontId="3" fillId="15" borderId="14" xfId="0" applyFont="1" applyFill="1" applyBorder="1" applyAlignment="1">
      <alignment horizontal="center" wrapText="1"/>
    </xf>
    <xf numFmtId="0" fontId="3" fillId="15" borderId="16" xfId="0" applyFont="1" applyFill="1" applyBorder="1" applyAlignment="1">
      <alignment horizontal="center" wrapText="1"/>
    </xf>
    <xf numFmtId="0" fontId="3" fillId="15" borderId="17" xfId="0" applyFont="1" applyFill="1" applyBorder="1" applyAlignment="1">
      <alignment horizontal="center" wrapText="1"/>
    </xf>
    <xf numFmtId="0" fontId="3" fillId="15" borderId="4" xfId="0" applyFont="1" applyFill="1" applyBorder="1" applyAlignment="1">
      <alignment horizontal="center" wrapText="1"/>
    </xf>
    <xf numFmtId="0" fontId="3" fillId="15" borderId="4" xfId="0" applyFont="1" applyFill="1" applyBorder="1" applyAlignment="1">
      <alignment wrapText="1"/>
    </xf>
    <xf numFmtId="0" fontId="3" fillId="0" borderId="4" xfId="0" applyFont="1" applyBorder="1" applyAlignment="1">
      <alignment wrapText="1"/>
    </xf>
    <xf numFmtId="0" fontId="3" fillId="0" borderId="4" xfId="0" applyFont="1" applyFill="1" applyBorder="1" applyAlignment="1">
      <alignment horizontal="center" vertical="center" wrapText="1"/>
    </xf>
    <xf numFmtId="0" fontId="7" fillId="16" borderId="38" xfId="0" applyFont="1" applyFill="1" applyBorder="1" applyAlignment="1">
      <alignment horizontal="center" wrapText="1"/>
    </xf>
    <xf numFmtId="0" fontId="3" fillId="0" borderId="4" xfId="0" applyFont="1" applyFill="1" applyBorder="1" applyAlignment="1">
      <alignment horizontal="center" vertical="center"/>
    </xf>
    <xf numFmtId="0" fontId="3" fillId="15" borderId="4" xfId="0" applyFont="1" applyFill="1" applyBorder="1" applyAlignment="1">
      <alignment horizontal="center" vertical="center"/>
    </xf>
    <xf numFmtId="0" fontId="3" fillId="4" borderId="4" xfId="0" applyFont="1" applyFill="1" applyBorder="1" applyAlignment="1">
      <alignment vertical="center" wrapText="1"/>
    </xf>
    <xf numFmtId="0" fontId="7" fillId="16" borderId="38" xfId="0" applyFont="1" applyFill="1" applyBorder="1" applyAlignment="1">
      <alignment horizontal="center" vertical="center" wrapText="1"/>
    </xf>
    <xf numFmtId="0" fontId="3" fillId="0" borderId="4" xfId="0" applyFont="1" applyBorder="1" applyAlignment="1">
      <alignment vertical="center" wrapText="1"/>
    </xf>
    <xf numFmtId="0" fontId="0" fillId="0" borderId="4" xfId="0" quotePrefix="1" applyBorder="1" applyAlignment="1">
      <alignment horizontal="center" vertical="center" wrapText="1"/>
    </xf>
    <xf numFmtId="43" fontId="17" fillId="0" borderId="4" xfId="2" applyNumberFormat="1" applyFont="1" applyFill="1" applyBorder="1" applyAlignment="1" applyProtection="1">
      <alignment vertical="center" wrapText="1"/>
      <protection locked="0"/>
    </xf>
    <xf numFmtId="43" fontId="18" fillId="0" borderId="4" xfId="2" applyNumberFormat="1" applyFont="1" applyFill="1" applyBorder="1" applyAlignment="1" applyProtection="1">
      <alignment vertical="center" wrapText="1"/>
      <protection locked="0"/>
    </xf>
    <xf numFmtId="0" fontId="18" fillId="0" borderId="4" xfId="2" applyNumberFormat="1" applyFont="1" applyFill="1" applyBorder="1" applyAlignment="1" applyProtection="1">
      <alignment horizontal="justify" vertical="center" wrapText="1"/>
      <protection locked="0"/>
    </xf>
    <xf numFmtId="1" fontId="18" fillId="0" borderId="4" xfId="2" applyNumberFormat="1" applyFont="1" applyFill="1" applyBorder="1" applyAlignment="1" applyProtection="1">
      <alignment horizontal="justify" vertical="center" wrapText="1"/>
      <protection locked="0"/>
    </xf>
    <xf numFmtId="0" fontId="3" fillId="0" borderId="22"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43" fontId="18" fillId="0" borderId="4" xfId="76"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40" fillId="4" borderId="4" xfId="0" applyFont="1" applyFill="1" applyBorder="1" applyAlignment="1">
      <alignment horizontal="justify" vertical="center" wrapText="1"/>
    </xf>
    <xf numFmtId="0" fontId="14" fillId="4" borderId="1" xfId="0" applyFont="1" applyFill="1" applyBorder="1" applyAlignment="1">
      <alignment horizontal="justify" vertical="center" wrapText="1"/>
    </xf>
    <xf numFmtId="0" fontId="14" fillId="4" borderId="4" xfId="0" applyFont="1" applyFill="1" applyBorder="1" applyAlignment="1">
      <alignment horizontal="justify" vertical="center" wrapText="1"/>
    </xf>
    <xf numFmtId="0" fontId="14" fillId="0" borderId="4" xfId="0" quotePrefix="1" applyFont="1" applyBorder="1" applyAlignment="1">
      <alignment horizontal="center" vertical="center" wrapText="1"/>
    </xf>
    <xf numFmtId="0" fontId="43"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4" fontId="16" fillId="0" borderId="4" xfId="2" applyNumberFormat="1" applyFont="1" applyFill="1" applyBorder="1" applyAlignment="1">
      <alignment vertical="center"/>
    </xf>
    <xf numFmtId="0" fontId="14" fillId="0" borderId="22" xfId="0" applyFont="1" applyFill="1" applyBorder="1" applyAlignment="1">
      <alignment horizontal="center" vertical="center" wrapText="1"/>
    </xf>
    <xf numFmtId="170" fontId="3" fillId="0" borderId="0" xfId="0" applyNumberFormat="1" applyFont="1"/>
    <xf numFmtId="0" fontId="43" fillId="4" borderId="4" xfId="0" applyFont="1" applyFill="1" applyBorder="1" applyAlignment="1">
      <alignment horizontal="justify" vertical="center" wrapText="1"/>
    </xf>
    <xf numFmtId="0" fontId="0" fillId="4" borderId="4" xfId="0" applyFill="1" applyBorder="1" applyAlignment="1">
      <alignment horizontal="center" vertical="center" wrapText="1"/>
    </xf>
    <xf numFmtId="0" fontId="14" fillId="4" borderId="0" xfId="0" applyFont="1" applyFill="1" applyAlignment="1">
      <alignment horizontal="justify" vertical="center"/>
    </xf>
    <xf numFmtId="0" fontId="14" fillId="4" borderId="4" xfId="0" applyFont="1" applyFill="1" applyBorder="1" applyAlignment="1">
      <alignment vertical="center" wrapText="1"/>
    </xf>
    <xf numFmtId="0" fontId="14" fillId="4" borderId="4" xfId="0" quotePrefix="1" applyFont="1" applyFill="1" applyBorder="1" applyAlignment="1">
      <alignment horizontal="center" vertical="center" wrapText="1"/>
    </xf>
    <xf numFmtId="0" fontId="7" fillId="4" borderId="15" xfId="0" applyFont="1" applyFill="1" applyBorder="1" applyAlignment="1">
      <alignment horizontal="center" vertical="center" wrapText="1"/>
    </xf>
    <xf numFmtId="0" fontId="43" fillId="4" borderId="4" xfId="0" applyFont="1" applyFill="1" applyBorder="1" applyAlignment="1">
      <alignment horizontal="center" vertical="center" wrapText="1"/>
    </xf>
    <xf numFmtId="0" fontId="44" fillId="4" borderId="4" xfId="0" applyFont="1" applyFill="1" applyBorder="1" applyAlignment="1">
      <alignment horizontal="center" vertical="center" wrapText="1"/>
    </xf>
    <xf numFmtId="43" fontId="18" fillId="0" borderId="4" xfId="2" applyNumberFormat="1" applyFont="1" applyFill="1" applyBorder="1" applyAlignment="1" applyProtection="1">
      <alignment horizontal="right" wrapText="1"/>
      <protection locked="0"/>
    </xf>
    <xf numFmtId="0" fontId="3" fillId="10" borderId="17" xfId="0" applyFont="1" applyFill="1" applyBorder="1" applyAlignment="1" applyProtection="1">
      <alignment horizontal="center" vertical="center" wrapText="1"/>
    </xf>
    <xf numFmtId="0" fontId="3" fillId="10" borderId="46"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5" xfId="0" applyFont="1" applyFill="1" applyBorder="1" applyAlignment="1" applyProtection="1">
      <alignment vertical="center" wrapText="1"/>
    </xf>
    <xf numFmtId="0" fontId="3" fillId="12" borderId="1" xfId="0" applyFont="1" applyFill="1" applyBorder="1" applyAlignment="1" applyProtection="1">
      <alignment horizontal="center" vertical="center" wrapText="1"/>
    </xf>
    <xf numFmtId="0" fontId="3" fillId="0" borderId="19" xfId="0" applyFont="1" applyFill="1" applyBorder="1" applyAlignment="1" applyProtection="1">
      <alignment horizontal="left" vertical="center" wrapText="1"/>
    </xf>
    <xf numFmtId="3" fontId="3" fillId="4" borderId="1" xfId="7" applyNumberFormat="1"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2" borderId="7" xfId="0" applyFont="1" applyFill="1" applyBorder="1" applyAlignment="1" applyProtection="1">
      <alignment vertical="center" wrapText="1"/>
    </xf>
    <xf numFmtId="0" fontId="3" fillId="0" borderId="4" xfId="0" applyFont="1" applyBorder="1" applyAlignment="1">
      <alignment horizontal="center" vertical="center" wrapText="1"/>
    </xf>
    <xf numFmtId="0" fontId="3" fillId="4" borderId="1" xfId="0" applyFont="1" applyFill="1" applyBorder="1" applyAlignment="1">
      <alignment horizontal="center" vertical="center" wrapText="1"/>
    </xf>
    <xf numFmtId="0" fontId="6" fillId="4" borderId="1" xfId="13" applyFont="1" applyFill="1" applyBorder="1" applyAlignment="1" applyProtection="1">
      <alignment horizontal="center" vertical="center" wrapText="1"/>
      <protection locked="0"/>
    </xf>
    <xf numFmtId="3" fontId="3" fillId="4" borderId="1" xfId="13" applyNumberFormat="1" applyFont="1" applyFill="1" applyBorder="1" applyAlignment="1" applyProtection="1">
      <alignment horizontal="center" vertical="center" wrapText="1"/>
    </xf>
    <xf numFmtId="0" fontId="3" fillId="0" borderId="19" xfId="0" applyFont="1" applyFill="1" applyBorder="1" applyAlignment="1" applyProtection="1">
      <alignment horizontal="left" vertical="center" wrapText="1"/>
    </xf>
    <xf numFmtId="0" fontId="3" fillId="10" borderId="1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0" borderId="46"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5" xfId="0" applyFont="1" applyFill="1" applyBorder="1" applyAlignment="1" applyProtection="1">
      <alignment vertical="center" wrapText="1"/>
    </xf>
    <xf numFmtId="3" fontId="3" fillId="4" borderId="1" xfId="7" applyNumberFormat="1" applyFont="1" applyFill="1" applyBorder="1" applyAlignment="1" applyProtection="1">
      <alignment horizontal="center" vertical="center" wrapText="1"/>
    </xf>
    <xf numFmtId="0" fontId="6" fillId="4" borderId="1" xfId="9" applyFont="1" applyFill="1" applyBorder="1" applyAlignment="1" applyProtection="1">
      <alignment horizontal="center" vertical="center" wrapText="1"/>
      <protection locked="0"/>
    </xf>
    <xf numFmtId="164" fontId="3" fillId="0" borderId="4" xfId="1" applyNumberFormat="1" applyFont="1" applyBorder="1" applyAlignment="1">
      <alignment horizontal="center" vertical="center" wrapText="1"/>
    </xf>
    <xf numFmtId="164" fontId="3" fillId="0" borderId="19" xfId="1" applyNumberFormat="1" applyFont="1" applyBorder="1" applyAlignment="1" applyProtection="1">
      <alignment horizontal="center" vertical="center" wrapText="1"/>
      <protection locked="0"/>
    </xf>
    <xf numFmtId="0" fontId="3" fillId="0" borderId="17" xfId="0" applyFont="1" applyBorder="1" applyAlignment="1">
      <alignment horizontal="center" vertical="center" wrapText="1"/>
    </xf>
    <xf numFmtId="0" fontId="6" fillId="4" borderId="3" xfId="13" applyFont="1" applyFill="1" applyBorder="1" applyAlignment="1" applyProtection="1">
      <alignment horizontal="center" vertical="center" wrapText="1"/>
      <protection locked="0"/>
    </xf>
    <xf numFmtId="0" fontId="6" fillId="4" borderId="3" xfId="9" applyFont="1" applyFill="1" applyBorder="1" applyAlignment="1" applyProtection="1">
      <alignment horizontal="center" vertical="center" wrapText="1"/>
      <protection locked="0"/>
    </xf>
    <xf numFmtId="3" fontId="3" fillId="4" borderId="36" xfId="7"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15" borderId="25" xfId="0" applyFont="1" applyFill="1" applyBorder="1" applyAlignment="1">
      <alignment horizontal="center"/>
    </xf>
    <xf numFmtId="0" fontId="4" fillId="0" borderId="2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14" fillId="0" borderId="7" xfId="0" applyFont="1" applyBorder="1" applyAlignment="1">
      <alignment horizontal="center" vertical="center" wrapText="1"/>
    </xf>
    <xf numFmtId="0" fontId="7" fillId="0" borderId="47" xfId="0" applyFont="1" applyFill="1" applyBorder="1" applyAlignment="1" applyProtection="1">
      <alignment horizontal="center" wrapText="1"/>
    </xf>
    <xf numFmtId="0" fontId="5" fillId="0" borderId="47" xfId="0" applyFont="1" applyFill="1" applyBorder="1" applyAlignment="1" applyProtection="1">
      <alignment horizontal="center" wrapText="1"/>
    </xf>
    <xf numFmtId="0" fontId="3" fillId="0" borderId="47" xfId="0" applyFont="1" applyBorder="1"/>
    <xf numFmtId="166" fontId="3" fillId="0" borderId="0" xfId="0" applyNumberFormat="1" applyFont="1"/>
    <xf numFmtId="169" fontId="3" fillId="0" borderId="0" xfId="0" applyNumberFormat="1" applyFont="1"/>
    <xf numFmtId="164" fontId="0" fillId="0" borderId="0" xfId="0" applyNumberFormat="1"/>
    <xf numFmtId="0" fontId="6" fillId="0" borderId="1" xfId="0" applyFont="1" applyFill="1" applyBorder="1" applyAlignment="1">
      <alignment horizontal="center"/>
    </xf>
    <xf numFmtId="0" fontId="6" fillId="0" borderId="3" xfId="0" applyFont="1" applyFill="1" applyBorder="1" applyAlignment="1">
      <alignment horizontal="center"/>
    </xf>
    <xf numFmtId="0" fontId="6" fillId="0" borderId="1" xfId="0" applyFont="1" applyFill="1" applyBorder="1" applyAlignment="1">
      <alignment horizontal="center" wrapText="1"/>
    </xf>
    <xf numFmtId="0" fontId="6" fillId="0" borderId="3" xfId="0" applyFont="1" applyFill="1" applyBorder="1" applyAlignment="1">
      <alignment horizontal="center" wrapText="1"/>
    </xf>
    <xf numFmtId="0" fontId="6" fillId="0" borderId="1"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wrapText="1"/>
    </xf>
    <xf numFmtId="0" fontId="6" fillId="0" borderId="3" xfId="0" applyFont="1" applyBorder="1" applyAlignment="1">
      <alignment horizontal="center" wrapText="1"/>
    </xf>
    <xf numFmtId="0" fontId="4" fillId="0" borderId="0" xfId="0" applyFont="1" applyAlignment="1">
      <alignment horizontal="center" vertical="center" wrapText="1"/>
    </xf>
    <xf numFmtId="0" fontId="3" fillId="0" borderId="0"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164" fontId="3" fillId="0" borderId="1" xfId="1" applyNumberFormat="1" applyFont="1" applyBorder="1" applyAlignment="1" applyProtection="1">
      <alignment horizontal="center"/>
      <protection locked="0"/>
    </xf>
    <xf numFmtId="164" fontId="3" fillId="0" borderId="3" xfId="1" applyNumberFormat="1" applyFont="1" applyBorder="1" applyAlignment="1" applyProtection="1">
      <alignment horizontal="center"/>
      <protection locked="0"/>
    </xf>
    <xf numFmtId="0" fontId="3" fillId="0" borderId="1" xfId="0" applyFont="1" applyFill="1" applyBorder="1" applyAlignment="1">
      <alignment horizontal="center"/>
    </xf>
    <xf numFmtId="0" fontId="3" fillId="0" borderId="3" xfId="0" applyFont="1" applyFill="1" applyBorder="1" applyAlignment="1">
      <alignment horizontal="center"/>
    </xf>
    <xf numFmtId="0" fontId="3" fillId="0" borderId="1" xfId="0" applyFont="1" applyFill="1" applyBorder="1" applyAlignment="1">
      <alignment horizontal="center" wrapText="1"/>
    </xf>
    <xf numFmtId="0" fontId="3" fillId="0" borderId="3" xfId="0" applyFont="1" applyFill="1" applyBorder="1" applyAlignment="1">
      <alignment horizontal="center" wrapText="1"/>
    </xf>
    <xf numFmtId="0" fontId="3" fillId="7" borderId="9"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51" xfId="0" applyFont="1" applyFill="1" applyBorder="1" applyAlignment="1" applyProtection="1">
      <alignment horizontal="center" vertical="center" wrapText="1"/>
    </xf>
    <xf numFmtId="0" fontId="3" fillId="7" borderId="55"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7" borderId="17" xfId="0" applyFont="1" applyFill="1" applyBorder="1" applyAlignment="1" applyProtection="1">
      <alignment horizontal="center" vertical="center" wrapText="1"/>
    </xf>
    <xf numFmtId="0" fontId="3" fillId="7" borderId="46" xfId="0" applyFont="1" applyFill="1" applyBorder="1" applyAlignment="1" applyProtection="1">
      <alignment horizontal="center" vertical="center" wrapText="1"/>
    </xf>
    <xf numFmtId="0" fontId="5" fillId="6" borderId="56" xfId="0" applyFont="1" applyFill="1" applyBorder="1" applyAlignment="1" applyProtection="1">
      <alignment horizontal="center" vertical="center" wrapText="1"/>
    </xf>
    <xf numFmtId="0" fontId="5" fillId="6" borderId="30"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10" fillId="9" borderId="14" xfId="0" applyFont="1" applyFill="1" applyBorder="1" applyAlignment="1" applyProtection="1">
      <alignment horizontal="center" vertical="center" wrapText="1"/>
    </xf>
    <xf numFmtId="0" fontId="10" fillId="9" borderId="15" xfId="0" applyFont="1" applyFill="1" applyBorder="1" applyAlignment="1" applyProtection="1">
      <alignment horizontal="center" vertical="center" wrapText="1"/>
    </xf>
    <xf numFmtId="0" fontId="10" fillId="9" borderId="16"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3" fillId="7" borderId="25"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3" fillId="0" borderId="36" xfId="0" applyFont="1" applyBorder="1" applyAlignment="1">
      <alignment horizontal="center" wrapText="1"/>
    </xf>
    <xf numFmtId="0" fontId="3" fillId="0" borderId="20" xfId="0" applyFont="1" applyBorder="1" applyAlignment="1">
      <alignment horizontal="center"/>
    </xf>
    <xf numFmtId="0" fontId="3" fillId="0" borderId="21" xfId="0" applyFont="1" applyBorder="1" applyAlignment="1">
      <alignment horizontal="center"/>
    </xf>
    <xf numFmtId="0" fontId="3" fillId="0" borderId="0" xfId="0" applyFont="1" applyBorder="1" applyAlignment="1">
      <alignment horizontal="center"/>
    </xf>
    <xf numFmtId="0" fontId="3" fillId="7" borderId="17"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wrapText="1"/>
    </xf>
    <xf numFmtId="0" fontId="3" fillId="0" borderId="4" xfId="0" applyFont="1" applyBorder="1" applyAlignment="1">
      <alignment horizontal="center"/>
    </xf>
    <xf numFmtId="0" fontId="3" fillId="0" borderId="19" xfId="0" applyFont="1" applyBorder="1" applyAlignment="1">
      <alignment horizontal="center"/>
    </xf>
    <xf numFmtId="0" fontId="3" fillId="7" borderId="42"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7" xfId="0" applyFont="1" applyFill="1" applyBorder="1" applyAlignment="1" applyProtection="1">
      <alignment horizontal="center" vertical="center" wrapText="1"/>
    </xf>
    <xf numFmtId="49" fontId="3" fillId="0" borderId="36" xfId="0" applyNumberFormat="1" applyFont="1" applyFill="1" applyBorder="1" applyAlignment="1">
      <alignment horizontal="center" vertical="center"/>
    </xf>
    <xf numFmtId="49" fontId="3" fillId="0" borderId="20" xfId="0" applyNumberFormat="1" applyFont="1" applyFill="1" applyBorder="1" applyAlignment="1">
      <alignment horizontal="center" vertical="center"/>
    </xf>
    <xf numFmtId="49" fontId="3" fillId="0" borderId="21" xfId="0" applyNumberFormat="1" applyFont="1" applyFill="1" applyBorder="1" applyAlignment="1">
      <alignment horizontal="center" vertical="center"/>
    </xf>
    <xf numFmtId="0" fontId="6" fillId="4" borderId="1" xfId="13" applyFont="1" applyFill="1" applyBorder="1" applyAlignment="1" applyProtection="1">
      <alignment horizontal="center" vertical="center" wrapText="1"/>
      <protection locked="0"/>
    </xf>
    <xf numFmtId="0" fontId="6" fillId="4" borderId="3" xfId="13" applyFont="1" applyFill="1" applyBorder="1" applyAlignment="1" applyProtection="1">
      <alignment horizontal="center" vertical="center" wrapText="1"/>
      <protection locked="0"/>
    </xf>
    <xf numFmtId="3" fontId="3" fillId="4" borderId="1" xfId="13" applyNumberFormat="1" applyFont="1" applyFill="1" applyBorder="1" applyAlignment="1" applyProtection="1">
      <alignment horizontal="center" vertical="center" wrapText="1"/>
    </xf>
    <xf numFmtId="3" fontId="3" fillId="4" borderId="3" xfId="13" applyNumberFormat="1" applyFont="1" applyFill="1" applyBorder="1" applyAlignment="1" applyProtection="1">
      <alignment horizontal="center" vertical="center" wrapText="1"/>
    </xf>
    <xf numFmtId="0" fontId="6" fillId="4" borderId="1" xfId="3" applyFont="1" applyFill="1" applyBorder="1" applyAlignment="1" applyProtection="1">
      <alignment horizontal="center" vertical="center" wrapText="1"/>
      <protection locked="0"/>
    </xf>
    <xf numFmtId="0" fontId="6" fillId="4" borderId="3" xfId="3"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0" fillId="0" borderId="3" xfId="0" applyBorder="1" applyAlignment="1">
      <alignment horizontal="center" vertical="center" wrapText="1"/>
    </xf>
    <xf numFmtId="0" fontId="3" fillId="0" borderId="4"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protection locked="0"/>
    </xf>
    <xf numFmtId="0" fontId="3" fillId="0" borderId="4" xfId="0" quotePrefix="1" applyFont="1" applyFill="1" applyBorder="1" applyAlignment="1" applyProtection="1">
      <alignment horizontal="center" vertical="center" wrapText="1"/>
      <protection locked="0"/>
    </xf>
    <xf numFmtId="0" fontId="3" fillId="0" borderId="19" xfId="0" quotePrefix="1"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3" fillId="12" borderId="36" xfId="0" applyFont="1" applyFill="1" applyBorder="1" applyAlignment="1" applyProtection="1">
      <alignment horizontal="left" vertical="center" wrapText="1"/>
    </xf>
    <xf numFmtId="0" fontId="3" fillId="12" borderId="20" xfId="0" applyFont="1" applyFill="1" applyBorder="1" applyAlignment="1" applyProtection="1">
      <alignment horizontal="left" vertical="center" wrapText="1"/>
    </xf>
    <xf numFmtId="0" fontId="3" fillId="12" borderId="37" xfId="0" applyFont="1" applyFill="1" applyBorder="1" applyAlignment="1" applyProtection="1">
      <alignment horizontal="left" vertical="center" wrapText="1"/>
    </xf>
    <xf numFmtId="0" fontId="5" fillId="10" borderId="14"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3" fillId="12" borderId="4"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3" fillId="10" borderId="17"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3" fillId="12" borderId="2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9" xfId="0" applyFont="1" applyBorder="1" applyAlignment="1">
      <alignment horizontal="center" wrapText="1"/>
    </xf>
    <xf numFmtId="0" fontId="3" fillId="0" borderId="1" xfId="0" applyFont="1" applyBorder="1" applyAlignment="1">
      <alignment horizontal="center" wrapText="1"/>
    </xf>
    <xf numFmtId="0" fontId="0" fillId="0" borderId="2" xfId="0" applyBorder="1" applyAlignment="1">
      <alignment horizontal="center" wrapText="1"/>
    </xf>
    <xf numFmtId="0" fontId="0" fillId="0" borderId="8" xfId="0" applyBorder="1" applyAlignment="1">
      <alignment horizontal="center" wrapText="1"/>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10" borderId="52" xfId="0" applyFont="1" applyFill="1" applyBorder="1" applyAlignment="1" applyProtection="1">
      <alignment horizontal="center" vertical="center" wrapText="1"/>
    </xf>
    <xf numFmtId="0" fontId="3" fillId="10" borderId="40" xfId="0" applyFont="1" applyFill="1" applyBorder="1" applyAlignment="1" applyProtection="1">
      <alignment horizontal="center" vertical="center" wrapText="1"/>
    </xf>
    <xf numFmtId="0" fontId="3" fillId="10" borderId="53"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6" fillId="4" borderId="36" xfId="3" applyFont="1" applyFill="1" applyBorder="1" applyAlignment="1" applyProtection="1">
      <alignment horizontal="center" vertical="center" wrapText="1"/>
      <protection locked="0"/>
    </xf>
    <xf numFmtId="0" fontId="6" fillId="4" borderId="37" xfId="3" applyFont="1" applyFill="1" applyBorder="1" applyAlignment="1" applyProtection="1">
      <alignment horizontal="center" vertical="center" wrapText="1"/>
      <protection locked="0"/>
    </xf>
    <xf numFmtId="3" fontId="3" fillId="4" borderId="28" xfId="0" applyNumberFormat="1" applyFont="1" applyFill="1" applyBorder="1" applyAlignment="1" applyProtection="1">
      <alignment horizontal="center" vertical="center" wrapText="1"/>
    </xf>
    <xf numFmtId="3" fontId="3" fillId="4" borderId="30" xfId="0" applyNumberFormat="1" applyFont="1" applyFill="1" applyBorder="1" applyAlignment="1" applyProtection="1">
      <alignment horizontal="center" vertical="center" wrapText="1"/>
    </xf>
    <xf numFmtId="3" fontId="3" fillId="4" borderId="31" xfId="0" applyNumberFormat="1"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3" fillId="4" borderId="15" xfId="0" quotePrefix="1" applyFont="1" applyFill="1" applyBorder="1" applyAlignment="1" applyProtection="1">
      <alignment horizontal="center" vertical="center" wrapText="1"/>
    </xf>
    <xf numFmtId="0" fontId="3" fillId="4" borderId="16" xfId="0" applyFont="1" applyFill="1" applyBorder="1" applyAlignment="1" applyProtection="1">
      <alignment horizontal="center" vertical="center" wrapText="1"/>
    </xf>
    <xf numFmtId="1" fontId="3" fillId="4" borderId="4" xfId="0" applyNumberFormat="1" applyFont="1" applyFill="1" applyBorder="1" applyAlignment="1" applyProtection="1">
      <alignment horizontal="center" vertical="center" wrapText="1"/>
    </xf>
    <xf numFmtId="1" fontId="3" fillId="4" borderId="19"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10" fillId="11" borderId="14" xfId="0" applyFont="1" applyFill="1" applyBorder="1" applyAlignment="1" applyProtection="1">
      <alignment horizontal="center" vertical="center" wrapText="1"/>
    </xf>
    <xf numFmtId="0" fontId="10" fillId="11" borderId="15" xfId="0" applyFont="1" applyFill="1" applyBorder="1" applyAlignment="1" applyProtection="1">
      <alignment horizontal="center" vertical="center" wrapText="1"/>
    </xf>
    <xf numFmtId="0" fontId="10" fillId="11" borderId="16" xfId="0" applyFont="1" applyFill="1" applyBorder="1" applyAlignment="1" applyProtection="1">
      <alignment horizontal="center" vertical="center" wrapText="1"/>
    </xf>
    <xf numFmtId="0" fontId="3" fillId="4" borderId="20" xfId="0" applyFont="1" applyFill="1" applyBorder="1" applyAlignment="1" applyProtection="1">
      <alignment horizontal="center" vertical="center" wrapText="1"/>
    </xf>
    <xf numFmtId="0" fontId="3" fillId="4" borderId="21" xfId="0" applyFont="1" applyFill="1" applyBorder="1" applyAlignment="1" applyProtection="1">
      <alignment horizontal="center" vertical="center" wrapText="1"/>
    </xf>
    <xf numFmtId="0" fontId="3" fillId="10" borderId="46"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5" xfId="0" applyFont="1" applyFill="1" applyBorder="1" applyAlignment="1" applyProtection="1">
      <alignment vertical="center" wrapText="1"/>
    </xf>
    <xf numFmtId="0" fontId="3" fillId="12" borderId="26" xfId="0" applyFont="1" applyFill="1" applyBorder="1" applyAlignment="1" applyProtection="1">
      <alignment vertical="center" wrapText="1"/>
    </xf>
    <xf numFmtId="0" fontId="4" fillId="0" borderId="3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3" fillId="12" borderId="26"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left" wrapText="1"/>
    </xf>
    <xf numFmtId="0" fontId="3" fillId="0" borderId="23" xfId="0" applyFont="1" applyFill="1" applyBorder="1" applyAlignment="1" applyProtection="1">
      <alignment horizontal="left" wrapText="1"/>
    </xf>
    <xf numFmtId="0" fontId="3" fillId="0" borderId="57" xfId="0" applyFont="1" applyFill="1" applyBorder="1" applyAlignment="1" applyProtection="1">
      <alignment horizontal="left" wrapText="1"/>
    </xf>
    <xf numFmtId="0" fontId="0" fillId="0" borderId="51" xfId="0" applyBorder="1" applyAlignment="1">
      <alignment horizontal="left" wrapText="1"/>
    </xf>
    <xf numFmtId="0" fontId="0" fillId="0" borderId="54" xfId="0" applyBorder="1" applyAlignment="1">
      <alignment horizontal="left" wrapText="1"/>
    </xf>
    <xf numFmtId="0" fontId="0" fillId="0" borderId="50" xfId="0" applyBorder="1" applyAlignment="1">
      <alignment horizontal="left"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4" xfId="0" applyFont="1" applyBorder="1" applyAlignment="1">
      <alignment horizontal="center" vertical="center"/>
    </xf>
    <xf numFmtId="0" fontId="3" fillId="4" borderId="36"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6" fillId="4" borderId="1" xfId="6" applyFont="1" applyFill="1" applyBorder="1" applyAlignment="1" applyProtection="1">
      <alignment horizontal="center" vertical="center" wrapText="1"/>
      <protection locked="0"/>
    </xf>
    <xf numFmtId="0" fontId="6" fillId="4" borderId="3" xfId="6" applyFont="1" applyFill="1" applyBorder="1" applyAlignment="1" applyProtection="1">
      <alignment horizontal="center" vertical="center" wrapText="1"/>
      <protection locked="0"/>
    </xf>
    <xf numFmtId="0" fontId="3" fillId="0" borderId="12" xfId="0" applyFont="1" applyBorder="1" applyAlignment="1">
      <alignment horizontal="center" vertical="center"/>
    </xf>
    <xf numFmtId="164" fontId="3" fillId="4" borderId="1" xfId="1" applyNumberFormat="1" applyFont="1" applyFill="1" applyBorder="1" applyAlignment="1" applyProtection="1">
      <alignment horizontal="center" vertical="center" wrapText="1"/>
    </xf>
    <xf numFmtId="164" fontId="3" fillId="4" borderId="3" xfId="1" applyNumberFormat="1" applyFont="1" applyFill="1" applyBorder="1" applyAlignment="1" applyProtection="1">
      <alignment horizontal="center" vertical="center" wrapText="1"/>
    </xf>
    <xf numFmtId="164" fontId="3" fillId="4" borderId="36" xfId="1" applyNumberFormat="1" applyFont="1" applyFill="1" applyBorder="1" applyAlignment="1" applyProtection="1">
      <alignment horizontal="center" vertical="center" wrapText="1"/>
    </xf>
    <xf numFmtId="164" fontId="3" fillId="4" borderId="37" xfId="1" applyNumberFormat="1" applyFont="1" applyFill="1" applyBorder="1" applyAlignment="1" applyProtection="1">
      <alignment horizontal="center" vertical="center" wrapText="1"/>
    </xf>
    <xf numFmtId="0" fontId="6" fillId="4" borderId="8" xfId="13" applyFont="1" applyFill="1" applyBorder="1" applyAlignment="1" applyProtection="1">
      <alignment horizontal="center" vertical="center" wrapText="1"/>
      <protection locked="0"/>
    </xf>
    <xf numFmtId="3" fontId="3" fillId="4" borderId="1" xfId="9" applyNumberFormat="1" applyFont="1" applyFill="1" applyBorder="1" applyAlignment="1" applyProtection="1">
      <alignment horizontal="center" vertical="center" wrapText="1"/>
    </xf>
    <xf numFmtId="3" fontId="3" fillId="4" borderId="3" xfId="9" applyNumberFormat="1" applyFont="1" applyFill="1" applyBorder="1" applyAlignment="1" applyProtection="1">
      <alignment horizontal="center" vertical="center" wrapText="1"/>
    </xf>
    <xf numFmtId="3" fontId="3" fillId="4" borderId="38" xfId="0" applyNumberFormat="1" applyFont="1" applyFill="1" applyBorder="1" applyAlignment="1" applyProtection="1">
      <alignment horizontal="center" vertical="center" wrapText="1"/>
    </xf>
    <xf numFmtId="3" fontId="3" fillId="4" borderId="12" xfId="0" applyNumberFormat="1" applyFont="1" applyFill="1" applyBorder="1" applyAlignment="1" applyProtection="1">
      <alignment horizontal="center" vertical="center" wrapText="1"/>
    </xf>
    <xf numFmtId="3" fontId="3" fillId="4" borderId="13" xfId="0" applyNumberFormat="1" applyFont="1" applyFill="1" applyBorder="1" applyAlignment="1" applyProtection="1">
      <alignment horizontal="center" vertical="center" wrapText="1"/>
    </xf>
    <xf numFmtId="3" fontId="3" fillId="4" borderId="1" xfId="7" applyNumberFormat="1" applyFont="1" applyFill="1" applyBorder="1" applyAlignment="1" applyProtection="1">
      <alignment horizontal="center" vertical="center" wrapText="1"/>
    </xf>
    <xf numFmtId="3" fontId="3" fillId="4" borderId="3" xfId="7" applyNumberFormat="1" applyFont="1" applyFill="1" applyBorder="1" applyAlignment="1" applyProtection="1">
      <alignment horizontal="center" vertical="center" wrapText="1"/>
    </xf>
    <xf numFmtId="0" fontId="6" fillId="4" borderId="1" xfId="9" applyFont="1" applyFill="1" applyBorder="1" applyAlignment="1" applyProtection="1">
      <alignment horizontal="center" vertical="center" wrapText="1"/>
      <protection locked="0"/>
    </xf>
    <xf numFmtId="0" fontId="6" fillId="4" borderId="3" xfId="9" applyFont="1" applyFill="1" applyBorder="1" applyAlignment="1" applyProtection="1">
      <alignment horizontal="center" vertical="center" wrapText="1"/>
      <protection locked="0"/>
    </xf>
    <xf numFmtId="0" fontId="3" fillId="0" borderId="49" xfId="0" applyFont="1" applyBorder="1" applyAlignment="1">
      <alignment horizontal="center" vertical="center"/>
    </xf>
    <xf numFmtId="164" fontId="3" fillId="4" borderId="8" xfId="1" applyNumberFormat="1" applyFont="1" applyFill="1" applyBorder="1" applyAlignment="1" applyProtection="1">
      <alignment horizontal="center" vertical="center" wrapText="1"/>
    </xf>
    <xf numFmtId="164" fontId="3" fillId="4" borderId="21" xfId="1" applyNumberFormat="1" applyFont="1" applyFill="1" applyBorder="1" applyAlignment="1" applyProtection="1">
      <alignment horizontal="center" vertical="center" wrapText="1"/>
    </xf>
    <xf numFmtId="3" fontId="3" fillId="4" borderId="8" xfId="13" applyNumberFormat="1" applyFont="1" applyFill="1" applyBorder="1" applyAlignment="1" applyProtection="1">
      <alignment horizontal="center" vertical="center" wrapText="1"/>
    </xf>
    <xf numFmtId="3" fontId="3" fillId="0" borderId="28" xfId="0" applyNumberFormat="1" applyFont="1" applyFill="1" applyBorder="1" applyAlignment="1" applyProtection="1">
      <alignment horizontal="center" vertical="center" wrapText="1"/>
    </xf>
    <xf numFmtId="3" fontId="3" fillId="0" borderId="30" xfId="0" applyNumberFormat="1" applyFont="1" applyFill="1" applyBorder="1" applyAlignment="1" applyProtection="1">
      <alignment horizontal="center" vertical="center" wrapText="1"/>
    </xf>
    <xf numFmtId="3" fontId="3" fillId="0" borderId="31" xfId="0" applyNumberFormat="1"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1" fontId="3" fillId="0" borderId="4" xfId="0" applyNumberFormat="1" applyFont="1" applyFill="1" applyBorder="1" applyAlignment="1" applyProtection="1">
      <alignment horizontal="center" vertical="center" wrapText="1"/>
    </xf>
    <xf numFmtId="1" fontId="3" fillId="0" borderId="19" xfId="0" applyNumberFormat="1" applyFont="1" applyFill="1" applyBorder="1" applyAlignment="1" applyProtection="1">
      <alignment horizontal="center" vertical="center" wrapText="1"/>
    </xf>
    <xf numFmtId="0" fontId="3" fillId="0" borderId="47" xfId="0" applyFont="1" applyBorder="1" applyAlignment="1">
      <alignment horizontal="center"/>
    </xf>
    <xf numFmtId="0" fontId="3" fillId="0" borderId="1" xfId="0" applyFont="1" applyFill="1" applyBorder="1" applyAlignment="1" applyProtection="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12" borderId="2" xfId="0" applyFont="1" applyFill="1" applyBorder="1" applyAlignment="1">
      <alignment horizontal="left" vertical="center" wrapText="1"/>
    </xf>
    <xf numFmtId="0" fontId="3" fillId="12" borderId="3" xfId="0" applyFont="1" applyFill="1" applyBorder="1" applyAlignment="1">
      <alignment horizontal="left" vertical="center" wrapText="1"/>
    </xf>
    <xf numFmtId="0" fontId="3" fillId="0" borderId="2"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center"/>
    </xf>
    <xf numFmtId="0" fontId="3" fillId="0" borderId="8" xfId="0" applyFont="1" applyBorder="1" applyAlignment="1">
      <alignment horizontal="center"/>
    </xf>
    <xf numFmtId="0" fontId="6" fillId="4" borderId="8" xfId="9" applyFont="1" applyFill="1" applyBorder="1" applyAlignment="1" applyProtection="1">
      <alignment horizontal="center" vertical="center" wrapText="1"/>
      <protection locked="0"/>
    </xf>
    <xf numFmtId="0" fontId="3" fillId="4" borderId="4" xfId="0" quotePrefix="1"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3" fillId="4" borderId="7" xfId="0" quotePrefix="1"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xf>
    <xf numFmtId="0" fontId="7" fillId="16" borderId="38" xfId="0" applyFont="1" applyFill="1" applyBorder="1" applyAlignment="1">
      <alignment horizontal="center" wrapText="1"/>
    </xf>
    <xf numFmtId="0" fontId="7" fillId="16" borderId="12" xfId="0" applyFont="1" applyFill="1" applyBorder="1" applyAlignment="1">
      <alignment horizontal="center" wrapText="1"/>
    </xf>
    <xf numFmtId="0" fontId="7" fillId="16" borderId="39" xfId="0" applyFont="1" applyFill="1" applyBorder="1" applyAlignment="1">
      <alignment horizontal="center" wrapText="1"/>
    </xf>
    <xf numFmtId="0" fontId="10" fillId="18" borderId="65" xfId="0" applyFont="1" applyFill="1" applyBorder="1" applyAlignment="1">
      <alignment horizontal="center"/>
    </xf>
    <xf numFmtId="0" fontId="10" fillId="18" borderId="43" xfId="0" applyFont="1" applyFill="1" applyBorder="1" applyAlignment="1">
      <alignment horizontal="center"/>
    </xf>
    <xf numFmtId="0" fontId="10" fillId="18" borderId="12" xfId="0" applyFont="1" applyFill="1" applyBorder="1" applyAlignment="1">
      <alignment horizontal="center"/>
    </xf>
    <xf numFmtId="0" fontId="10" fillId="18" borderId="13" xfId="0" applyFont="1" applyFill="1" applyBorder="1" applyAlignment="1">
      <alignment horizontal="center"/>
    </xf>
    <xf numFmtId="0" fontId="3" fillId="16" borderId="4" xfId="0" applyFont="1" applyFill="1" applyBorder="1" applyAlignment="1">
      <alignment horizontal="center" wrapText="1"/>
    </xf>
    <xf numFmtId="0" fontId="5" fillId="0" borderId="28" xfId="0" applyFont="1" applyFill="1" applyBorder="1" applyAlignment="1">
      <alignment horizontal="center" wrapText="1"/>
    </xf>
    <xf numFmtId="0" fontId="5" fillId="0" borderId="30" xfId="0" applyFont="1" applyFill="1" applyBorder="1" applyAlignment="1">
      <alignment horizontal="center" wrapText="1"/>
    </xf>
    <xf numFmtId="0" fontId="5" fillId="0" borderId="31" xfId="0" applyFont="1" applyFill="1" applyBorder="1" applyAlignment="1">
      <alignment horizontal="center" wrapText="1"/>
    </xf>
    <xf numFmtId="0" fontId="5" fillId="0" borderId="36" xfId="0" applyFont="1" applyFill="1" applyBorder="1" applyAlignment="1">
      <alignment horizontal="center"/>
    </xf>
    <xf numFmtId="0" fontId="5" fillId="0" borderId="20" xfId="0" applyFont="1" applyFill="1" applyBorder="1" applyAlignment="1">
      <alignment horizontal="center"/>
    </xf>
    <xf numFmtId="0" fontId="5" fillId="0" borderId="21" xfId="0" applyFont="1" applyFill="1" applyBorder="1" applyAlignment="1">
      <alignment horizontal="center"/>
    </xf>
    <xf numFmtId="0" fontId="3" fillId="0" borderId="44" xfId="0" applyFont="1" applyFill="1" applyBorder="1" applyAlignment="1">
      <alignment horizontal="center" wrapText="1"/>
    </xf>
    <xf numFmtId="0" fontId="3" fillId="0" borderId="12"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0" xfId="0" applyFont="1" applyFill="1" applyBorder="1" applyAlignment="1">
      <alignment horizontal="center"/>
    </xf>
    <xf numFmtId="0" fontId="3" fillId="15" borderId="28" xfId="0" applyFont="1" applyFill="1" applyBorder="1" applyAlignment="1">
      <alignment horizontal="center" wrapText="1"/>
    </xf>
    <xf numFmtId="0" fontId="3" fillId="15" borderId="29" xfId="0" applyFont="1" applyFill="1" applyBorder="1" applyAlignment="1">
      <alignment horizontal="center" wrapText="1"/>
    </xf>
    <xf numFmtId="0" fontId="3" fillId="0" borderId="2" xfId="0" applyFont="1" applyFill="1" applyBorder="1" applyAlignment="1">
      <alignment horizontal="center" vertical="center" wrapText="1"/>
    </xf>
    <xf numFmtId="0" fontId="10" fillId="18" borderId="11" xfId="0" applyFont="1" applyFill="1" applyBorder="1" applyAlignment="1">
      <alignment horizontal="center"/>
    </xf>
    <xf numFmtId="0" fontId="3" fillId="16" borderId="52" xfId="0" applyFont="1" applyFill="1" applyBorder="1" applyAlignment="1">
      <alignment horizontal="center" wrapText="1"/>
    </xf>
    <xf numFmtId="0" fontId="3" fillId="16" borderId="53" xfId="0" applyFont="1" applyFill="1" applyBorder="1" applyAlignment="1">
      <alignment horizontal="center" wrapText="1"/>
    </xf>
    <xf numFmtId="0" fontId="3" fillId="0" borderId="36" xfId="0" applyFont="1" applyFill="1" applyBorder="1" applyAlignment="1">
      <alignment vertical="center" wrapText="1"/>
    </xf>
    <xf numFmtId="0" fontId="0" fillId="0" borderId="37" xfId="0" applyBorder="1" applyAlignment="1">
      <alignment vertical="center" wrapText="1"/>
    </xf>
    <xf numFmtId="0" fontId="3" fillId="0" borderId="44" xfId="0" applyFont="1" applyFill="1" applyBorder="1" applyAlignment="1">
      <alignment horizontal="center"/>
    </xf>
    <xf numFmtId="0" fontId="3" fillId="15" borderId="15" xfId="0" applyFont="1" applyFill="1" applyBorder="1" applyAlignment="1">
      <alignment horizontal="center" wrapText="1"/>
    </xf>
    <xf numFmtId="0" fontId="3" fillId="0"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wrapText="1"/>
    </xf>
    <xf numFmtId="0" fontId="3" fillId="0" borderId="4" xfId="0" applyFont="1" applyFill="1" applyBorder="1" applyAlignment="1">
      <alignment horizontal="center"/>
    </xf>
    <xf numFmtId="0" fontId="14" fillId="4" borderId="4" xfId="0" applyFont="1" applyFill="1" applyBorder="1" applyAlignment="1">
      <alignment horizontal="center" vertical="center" wrapText="1"/>
    </xf>
    <xf numFmtId="0" fontId="3" fillId="4" borderId="44" xfId="0" applyFont="1" applyFill="1" applyBorder="1" applyAlignment="1">
      <alignment horizontal="center" vertical="center"/>
    </xf>
    <xf numFmtId="0" fontId="7" fillId="4" borderId="1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3" fillId="15" borderId="5" xfId="0" applyFont="1" applyFill="1" applyBorder="1" applyAlignment="1">
      <alignment horizontal="center" vertical="center"/>
    </xf>
    <xf numFmtId="0" fontId="3" fillId="15" borderId="6" xfId="0" applyFont="1" applyFill="1" applyBorder="1" applyAlignment="1">
      <alignment horizontal="center" vertical="center"/>
    </xf>
    <xf numFmtId="0" fontId="3" fillId="15" borderId="7" xfId="0" applyFont="1" applyFill="1" applyBorder="1" applyAlignment="1">
      <alignment horizontal="center" vertical="center"/>
    </xf>
    <xf numFmtId="0" fontId="3" fillId="4" borderId="4" xfId="0" applyFont="1" applyFill="1" applyBorder="1" applyAlignment="1">
      <alignment vertical="center" wrapText="1"/>
    </xf>
    <xf numFmtId="0" fontId="7" fillId="16" borderId="38" xfId="0" applyFont="1" applyFill="1" applyBorder="1" applyAlignment="1">
      <alignment horizontal="center" vertical="center" wrapText="1"/>
    </xf>
    <xf numFmtId="0" fontId="7" fillId="16" borderId="12" xfId="0" applyFont="1" applyFill="1" applyBorder="1" applyAlignment="1">
      <alignment horizontal="center" vertical="center" wrapText="1"/>
    </xf>
    <xf numFmtId="0" fontId="7" fillId="16" borderId="39" xfId="0" applyFont="1" applyFill="1" applyBorder="1" applyAlignment="1">
      <alignment horizontal="center" vertical="center" wrapText="1"/>
    </xf>
    <xf numFmtId="0" fontId="3" fillId="15" borderId="28" xfId="0" applyFont="1" applyFill="1" applyBorder="1" applyAlignment="1">
      <alignment horizontal="center" vertical="center" wrapText="1"/>
    </xf>
    <xf numFmtId="0" fontId="3" fillId="15" borderId="29" xfId="0" applyFont="1" applyFill="1" applyBorder="1" applyAlignment="1">
      <alignment horizontal="center" vertical="center" wrapText="1"/>
    </xf>
    <xf numFmtId="0" fontId="3" fillId="0" borderId="4" xfId="0" applyFont="1" applyBorder="1" applyAlignment="1">
      <alignment vertical="center" wrapText="1"/>
    </xf>
    <xf numFmtId="0" fontId="4" fillId="4"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10" fillId="18" borderId="11" xfId="0" applyFont="1" applyFill="1" applyBorder="1" applyAlignment="1">
      <alignment horizontal="center" vertical="center"/>
    </xf>
    <xf numFmtId="0" fontId="10" fillId="18" borderId="12" xfId="0" applyFont="1" applyFill="1" applyBorder="1" applyAlignment="1">
      <alignment horizontal="center" vertical="center"/>
    </xf>
    <xf numFmtId="0" fontId="10" fillId="18" borderId="13" xfId="0" applyFont="1" applyFill="1" applyBorder="1" applyAlignment="1">
      <alignment horizontal="center" vertical="center"/>
    </xf>
    <xf numFmtId="0" fontId="3" fillId="16" borderId="52" xfId="0" applyFont="1" applyFill="1" applyBorder="1" applyAlignment="1">
      <alignment horizontal="center" vertical="center" wrapText="1"/>
    </xf>
    <xf numFmtId="0" fontId="3" fillId="16" borderId="53" xfId="0"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0" borderId="4" xfId="0" applyBorder="1" applyAlignment="1"/>
    <xf numFmtId="0" fontId="10" fillId="18" borderId="11" xfId="0" applyFont="1" applyFill="1" applyBorder="1" applyAlignment="1">
      <alignment horizontal="center" vertical="center" wrapText="1"/>
    </xf>
    <xf numFmtId="0" fontId="10" fillId="18" borderId="12" xfId="0" applyFont="1" applyFill="1" applyBorder="1" applyAlignment="1">
      <alignment horizontal="center" vertical="center" wrapText="1"/>
    </xf>
    <xf numFmtId="0" fontId="10" fillId="18" borderId="13" xfId="0" applyFont="1" applyFill="1" applyBorder="1" applyAlignment="1">
      <alignment horizontal="center" vertical="center" wrapText="1"/>
    </xf>
    <xf numFmtId="0" fontId="10" fillId="19" borderId="11" xfId="0" applyFont="1" applyFill="1" applyBorder="1" applyAlignment="1" applyProtection="1">
      <alignment horizontal="center" vertical="center" wrapText="1"/>
    </xf>
    <xf numFmtId="0" fontId="10" fillId="19" borderId="12" xfId="0" applyFont="1" applyFill="1" applyBorder="1" applyAlignment="1" applyProtection="1">
      <alignment horizontal="center" vertical="center" wrapText="1"/>
    </xf>
    <xf numFmtId="0" fontId="10" fillId="19" borderId="13" xfId="0" applyFont="1" applyFill="1" applyBorder="1" applyAlignment="1" applyProtection="1">
      <alignment horizontal="center" vertical="center" wrapText="1"/>
    </xf>
    <xf numFmtId="4" fontId="16" fillId="0" borderId="1" xfId="11" applyNumberFormat="1" applyFont="1" applyFill="1" applyBorder="1" applyAlignment="1">
      <alignment horizontal="center" wrapText="1"/>
    </xf>
    <xf numFmtId="4" fontId="16" fillId="0" borderId="3" xfId="11" applyNumberFormat="1" applyFont="1" applyFill="1" applyBorder="1" applyAlignment="1">
      <alignment horizontal="center" wrapText="1"/>
    </xf>
    <xf numFmtId="0" fontId="18" fillId="0" borderId="1" xfId="11" applyFont="1" applyFill="1" applyBorder="1" applyAlignment="1" applyProtection="1">
      <alignment horizontal="center" vertical="center" wrapText="1"/>
      <protection locked="0"/>
    </xf>
    <xf numFmtId="0" fontId="18" fillId="0" borderId="3" xfId="11" applyFont="1" applyFill="1" applyBorder="1" applyAlignment="1" applyProtection="1">
      <alignment horizontal="center" vertical="center" wrapText="1"/>
      <protection locked="0"/>
    </xf>
    <xf numFmtId="0" fontId="16" fillId="0" borderId="1" xfId="11" applyFont="1" applyFill="1" applyBorder="1" applyAlignment="1">
      <alignment horizontal="center" vertical="center"/>
    </xf>
    <xf numFmtId="0" fontId="16" fillId="0" borderId="3" xfId="11" applyFont="1" applyFill="1" applyBorder="1" applyAlignment="1">
      <alignment horizontal="center" vertical="center"/>
    </xf>
    <xf numFmtId="164" fontId="16" fillId="0" borderId="1" xfId="41" applyNumberFormat="1" applyFont="1" applyFill="1" applyBorder="1" applyAlignment="1" applyProtection="1">
      <alignment horizontal="center" vertical="center" wrapText="1"/>
    </xf>
    <xf numFmtId="164" fontId="16" fillId="0" borderId="3" xfId="41" applyNumberFormat="1" applyFont="1" applyFill="1" applyBorder="1" applyAlignment="1" applyProtection="1">
      <alignment horizontal="center" vertical="center" wrapText="1"/>
    </xf>
    <xf numFmtId="0" fontId="18" fillId="22" borderId="38" xfId="20" applyFont="1" applyFill="1" applyBorder="1" applyAlignment="1">
      <alignment horizontal="center" vertical="center" wrapText="1"/>
    </xf>
    <xf numFmtId="0" fontId="18" fillId="22" borderId="39" xfId="20" applyFont="1" applyFill="1" applyBorder="1" applyAlignment="1">
      <alignment horizontal="center" vertical="center" wrapText="1"/>
    </xf>
    <xf numFmtId="0" fontId="18" fillId="0" borderId="38" xfId="20" applyFont="1" applyBorder="1" applyAlignment="1" applyProtection="1">
      <alignment horizontal="center" vertical="center" wrapText="1"/>
      <protection locked="0"/>
    </xf>
    <xf numFmtId="0" fontId="18" fillId="0" borderId="12" xfId="20" applyFont="1" applyBorder="1" applyAlignment="1" applyProtection="1">
      <alignment horizontal="center" vertical="center" wrapText="1"/>
      <protection locked="0"/>
    </xf>
    <xf numFmtId="0" fontId="18" fillId="0" borderId="13" xfId="20" applyFont="1" applyBorder="1" applyAlignment="1" applyProtection="1">
      <alignment horizontal="center" vertical="center" wrapText="1"/>
      <protection locked="0"/>
    </xf>
    <xf numFmtId="4" fontId="16" fillId="0" borderId="36" xfId="11" applyNumberFormat="1" applyFont="1" applyFill="1" applyBorder="1" applyAlignment="1">
      <alignment horizontal="center" wrapText="1"/>
    </xf>
    <xf numFmtId="4" fontId="16" fillId="0" borderId="37" xfId="11" applyNumberFormat="1" applyFont="1" applyFill="1" applyBorder="1" applyAlignment="1">
      <alignment horizontal="center" wrapText="1"/>
    </xf>
    <xf numFmtId="0" fontId="18" fillId="0" borderId="36" xfId="11" applyFont="1" applyFill="1" applyBorder="1" applyAlignment="1" applyProtection="1">
      <alignment horizontal="center" vertical="center" wrapText="1"/>
      <protection locked="0"/>
    </xf>
    <xf numFmtId="0" fontId="18" fillId="0" borderId="37" xfId="11" applyFont="1" applyFill="1" applyBorder="1" applyAlignment="1" applyProtection="1">
      <alignment horizontal="center" vertical="center" wrapText="1"/>
      <protection locked="0"/>
    </xf>
    <xf numFmtId="3" fontId="16" fillId="0" borderId="36" xfId="20" applyNumberFormat="1" applyFont="1" applyFill="1" applyBorder="1" applyAlignment="1" applyProtection="1">
      <alignment horizontal="center" vertical="center" wrapText="1"/>
    </xf>
    <xf numFmtId="3" fontId="16" fillId="0" borderId="37" xfId="20" applyNumberFormat="1" applyFont="1" applyFill="1" applyBorder="1" applyAlignment="1" applyProtection="1">
      <alignment horizontal="center" vertical="center" wrapText="1"/>
    </xf>
    <xf numFmtId="164" fontId="16" fillId="0" borderId="36" xfId="41" applyNumberFormat="1" applyFont="1" applyFill="1" applyBorder="1" applyAlignment="1" applyProtection="1">
      <alignment horizontal="center" vertical="center" wrapText="1"/>
    </xf>
    <xf numFmtId="164" fontId="16" fillId="0" borderId="37" xfId="41" applyNumberFormat="1" applyFont="1" applyFill="1" applyBorder="1" applyAlignment="1" applyProtection="1">
      <alignment horizontal="center" vertical="center" wrapText="1"/>
    </xf>
    <xf numFmtId="0" fontId="16" fillId="0" borderId="12" xfId="20" applyFont="1" applyBorder="1" applyAlignment="1">
      <alignment horizontal="center"/>
    </xf>
    <xf numFmtId="3" fontId="16" fillId="0" borderId="1" xfId="20" applyNumberFormat="1" applyFont="1" applyFill="1" applyBorder="1" applyAlignment="1" applyProtection="1">
      <alignment horizontal="center" vertical="center" wrapText="1"/>
    </xf>
    <xf numFmtId="3" fontId="16" fillId="0" borderId="3" xfId="20" applyNumberFormat="1" applyFont="1" applyFill="1" applyBorder="1" applyAlignment="1" applyProtection="1">
      <alignment horizontal="center" vertical="center" wrapText="1"/>
    </xf>
    <xf numFmtId="3" fontId="16" fillId="0" borderId="1" xfId="11" applyNumberFormat="1" applyFont="1" applyFill="1" applyBorder="1" applyAlignment="1">
      <alignment horizontal="center" vertical="center"/>
    </xf>
    <xf numFmtId="3" fontId="16" fillId="0" borderId="3" xfId="11" applyNumberFormat="1" applyFont="1" applyFill="1" applyBorder="1" applyAlignment="1">
      <alignment horizontal="center" vertical="center"/>
    </xf>
    <xf numFmtId="0" fontId="18" fillId="0" borderId="12" xfId="20" applyFont="1" applyFill="1" applyBorder="1" applyAlignment="1">
      <alignment horizontal="center" vertical="center" wrapText="1"/>
    </xf>
    <xf numFmtId="0" fontId="18" fillId="23" borderId="60" xfId="20" applyFont="1" applyFill="1" applyBorder="1" applyAlignment="1">
      <alignment horizontal="center" vertical="center" wrapText="1"/>
    </xf>
    <xf numFmtId="0" fontId="18" fillId="23" borderId="24" xfId="20" applyFont="1" applyFill="1" applyBorder="1" applyAlignment="1">
      <alignment horizontal="center" vertical="center" wrapText="1"/>
    </xf>
    <xf numFmtId="0" fontId="18" fillId="23" borderId="59" xfId="20" applyFont="1" applyFill="1" applyBorder="1" applyAlignment="1">
      <alignment horizontal="center" vertical="center" wrapText="1"/>
    </xf>
    <xf numFmtId="0" fontId="18" fillId="22" borderId="28" xfId="20" applyFont="1" applyFill="1" applyBorder="1" applyAlignment="1">
      <alignment horizontal="center" wrapText="1"/>
    </xf>
    <xf numFmtId="0" fontId="18" fillId="22" borderId="30" xfId="20" applyFont="1" applyFill="1" applyBorder="1" applyAlignment="1">
      <alignment horizontal="center" wrapText="1"/>
    </xf>
    <xf numFmtId="0" fontId="18" fillId="22" borderId="31" xfId="20" applyFont="1" applyFill="1" applyBorder="1" applyAlignment="1">
      <alignment horizontal="center" wrapText="1"/>
    </xf>
    <xf numFmtId="0" fontId="18" fillId="22" borderId="1" xfId="20" applyFont="1" applyFill="1" applyBorder="1" applyAlignment="1" applyProtection="1">
      <alignment horizontal="center" vertical="center" wrapText="1"/>
      <protection locked="0"/>
    </xf>
    <xf numFmtId="0" fontId="18" fillId="22" borderId="3" xfId="20" applyFont="1" applyFill="1" applyBorder="1" applyAlignment="1" applyProtection="1">
      <alignment horizontal="center" vertical="center" wrapText="1"/>
      <protection locked="0"/>
    </xf>
    <xf numFmtId="0" fontId="18" fillId="22" borderId="8" xfId="20" applyFont="1" applyFill="1" applyBorder="1" applyAlignment="1" applyProtection="1">
      <alignment horizontal="center" vertical="center" wrapText="1"/>
      <protection locked="0"/>
    </xf>
    <xf numFmtId="0" fontId="16" fillId="0" borderId="1" xfId="20" applyFont="1" applyBorder="1" applyAlignment="1">
      <alignment horizontal="center" wrapText="1"/>
    </xf>
    <xf numFmtId="0" fontId="16" fillId="0" borderId="2" xfId="20" applyFont="1" applyBorder="1" applyAlignment="1">
      <alignment horizontal="center" wrapText="1"/>
    </xf>
    <xf numFmtId="0" fontId="16" fillId="0" borderId="3" xfId="20" applyFont="1" applyBorder="1" applyAlignment="1">
      <alignment horizontal="center" wrapText="1"/>
    </xf>
    <xf numFmtId="3" fontId="18" fillId="24" borderId="1" xfId="20" applyNumberFormat="1" applyFont="1" applyFill="1" applyBorder="1" applyAlignment="1" applyProtection="1">
      <alignment horizontal="center" vertical="center" wrapText="1"/>
      <protection locked="0"/>
    </xf>
    <xf numFmtId="3" fontId="18" fillId="24" borderId="8" xfId="20" applyNumberFormat="1" applyFont="1" applyFill="1" applyBorder="1" applyAlignment="1" applyProtection="1">
      <alignment horizontal="center" vertical="center" wrapText="1"/>
      <protection locked="0"/>
    </xf>
    <xf numFmtId="0" fontId="16" fillId="0" borderId="1" xfId="20" applyFont="1" applyBorder="1" applyAlignment="1">
      <alignment horizontal="center"/>
    </xf>
    <xf numFmtId="0" fontId="16" fillId="0" borderId="3" xfId="20" applyFont="1" applyBorder="1" applyAlignment="1">
      <alignment horizontal="center"/>
    </xf>
    <xf numFmtId="0" fontId="18" fillId="22" borderId="1" xfId="20" applyFont="1" applyFill="1" applyBorder="1" applyAlignment="1">
      <alignment vertical="center" wrapText="1"/>
    </xf>
    <xf numFmtId="0" fontId="18" fillId="22" borderId="3" xfId="20" applyFont="1" applyFill="1" applyBorder="1" applyAlignment="1">
      <alignment vertical="center" wrapText="1"/>
    </xf>
    <xf numFmtId="0" fontId="18" fillId="22" borderId="36" xfId="20" applyFont="1" applyFill="1" applyBorder="1" applyAlignment="1">
      <alignment vertical="center" wrapText="1"/>
    </xf>
    <xf numFmtId="0" fontId="18" fillId="22" borderId="37" xfId="20" applyFont="1" applyFill="1" applyBorder="1" applyAlignment="1">
      <alignment vertical="center" wrapText="1"/>
    </xf>
    <xf numFmtId="0" fontId="18" fillId="23" borderId="52" xfId="20" applyFont="1" applyFill="1" applyBorder="1" applyAlignment="1">
      <alignment horizontal="center" vertical="center" wrapText="1"/>
    </xf>
    <xf numFmtId="0" fontId="18" fillId="23" borderId="40" xfId="20" applyFont="1" applyFill="1" applyBorder="1" applyAlignment="1">
      <alignment horizontal="center" vertical="center" wrapText="1"/>
    </xf>
    <xf numFmtId="0" fontId="18" fillId="22" borderId="28" xfId="20" applyFont="1" applyFill="1" applyBorder="1" applyAlignment="1">
      <alignment horizontal="center" vertical="center" wrapText="1"/>
    </xf>
    <xf numFmtId="0" fontId="18" fillId="22" borderId="30" xfId="20" applyFont="1" applyFill="1" applyBorder="1" applyAlignment="1">
      <alignment horizontal="center" vertical="center" wrapText="1"/>
    </xf>
    <xf numFmtId="0" fontId="18" fillId="22" borderId="31" xfId="20" applyFont="1" applyFill="1" applyBorder="1" applyAlignment="1">
      <alignment horizontal="center" vertical="center" wrapText="1"/>
    </xf>
    <xf numFmtId="0" fontId="18" fillId="22" borderId="2" xfId="20" applyFont="1" applyFill="1" applyBorder="1" applyAlignment="1" applyProtection="1">
      <alignment horizontal="center" vertical="center" wrapText="1"/>
      <protection locked="0"/>
    </xf>
    <xf numFmtId="0" fontId="16" fillId="0" borderId="2" xfId="20" applyFont="1" applyBorder="1" applyAlignment="1">
      <alignment horizontal="center"/>
    </xf>
    <xf numFmtId="0" fontId="18" fillId="22" borderId="36" xfId="20" applyFont="1" applyFill="1" applyBorder="1" applyAlignment="1">
      <alignment horizontal="center" vertical="center" wrapText="1"/>
    </xf>
    <xf numFmtId="0" fontId="18" fillId="22" borderId="37" xfId="20" applyFont="1" applyFill="1" applyBorder="1" applyAlignment="1">
      <alignment horizontal="center" vertical="center" wrapText="1"/>
    </xf>
    <xf numFmtId="0" fontId="18" fillId="0" borderId="36" xfId="20" applyFont="1" applyBorder="1" applyAlignment="1" applyProtection="1">
      <alignment horizontal="justify" vertical="center" wrapText="1"/>
      <protection locked="0"/>
    </xf>
    <xf numFmtId="0" fontId="18" fillId="0" borderId="20" xfId="20" applyFont="1" applyBorder="1" applyAlignment="1" applyProtection="1">
      <alignment horizontal="justify" vertical="center" wrapText="1"/>
      <protection locked="0"/>
    </xf>
    <xf numFmtId="0" fontId="18" fillId="0" borderId="21" xfId="20" applyFont="1" applyBorder="1" applyAlignment="1" applyProtection="1">
      <alignment horizontal="justify" vertical="center" wrapText="1"/>
      <protection locked="0"/>
    </xf>
    <xf numFmtId="0" fontId="18" fillId="22" borderId="56" xfId="20" applyFont="1" applyFill="1" applyBorder="1" applyAlignment="1">
      <alignment horizontal="center" vertical="center" wrapText="1"/>
    </xf>
    <xf numFmtId="0" fontId="18" fillId="22" borderId="29" xfId="20" applyFont="1" applyFill="1" applyBorder="1" applyAlignment="1">
      <alignment horizontal="center" vertical="center" wrapText="1"/>
    </xf>
    <xf numFmtId="0" fontId="18" fillId="22" borderId="28" xfId="20" applyFont="1" applyFill="1" applyBorder="1" applyAlignment="1">
      <alignment vertical="center" wrapText="1"/>
    </xf>
    <xf numFmtId="0" fontId="18" fillId="22" borderId="29" xfId="20" applyFont="1" applyFill="1" applyBorder="1" applyAlignment="1">
      <alignment vertical="center" wrapText="1"/>
    </xf>
    <xf numFmtId="0" fontId="18" fillId="24" borderId="28" xfId="20" quotePrefix="1" applyFont="1" applyFill="1" applyBorder="1" applyAlignment="1" applyProtection="1">
      <alignment horizontal="center" vertical="center" wrapText="1"/>
      <protection locked="0"/>
    </xf>
    <xf numFmtId="0" fontId="18" fillId="24" borderId="29" xfId="20" quotePrefix="1" applyFont="1" applyFill="1" applyBorder="1" applyAlignment="1" applyProtection="1">
      <alignment horizontal="center" vertical="center" wrapText="1"/>
      <protection locked="0"/>
    </xf>
    <xf numFmtId="0" fontId="18" fillId="24" borderId="31" xfId="20" quotePrefix="1" applyFont="1" applyFill="1" applyBorder="1" applyAlignment="1" applyProtection="1">
      <alignment horizontal="center" vertical="center" wrapText="1"/>
      <protection locked="0"/>
    </xf>
    <xf numFmtId="0" fontId="18" fillId="0" borderId="28" xfId="20" applyFont="1" applyBorder="1" applyAlignment="1" applyProtection="1">
      <alignment horizontal="justify" vertical="center" wrapText="1"/>
      <protection locked="0"/>
    </xf>
    <xf numFmtId="0" fontId="18" fillId="0" borderId="30" xfId="20" applyFont="1" applyBorder="1" applyAlignment="1" applyProtection="1">
      <alignment horizontal="justify" vertical="center" wrapText="1"/>
      <protection locked="0"/>
    </xf>
    <xf numFmtId="0" fontId="18" fillId="0" borderId="31" xfId="20" applyFont="1" applyBorder="1" applyAlignment="1" applyProtection="1">
      <alignment horizontal="justify" vertical="center" wrapText="1"/>
      <protection locked="0"/>
    </xf>
    <xf numFmtId="0" fontId="18" fillId="0" borderId="1" xfId="20" applyFont="1" applyBorder="1" applyAlignment="1" applyProtection="1">
      <alignment horizontal="justify" vertical="center" wrapText="1"/>
      <protection locked="0"/>
    </xf>
    <xf numFmtId="0" fontId="18" fillId="0" borderId="2" xfId="20" applyFont="1" applyBorder="1" applyAlignment="1" applyProtection="1">
      <alignment horizontal="justify" vertical="center" wrapText="1"/>
      <protection locked="0"/>
    </xf>
    <xf numFmtId="0" fontId="18" fillId="0" borderId="8" xfId="20" applyFont="1" applyBorder="1" applyAlignment="1" applyProtection="1">
      <alignment horizontal="justify" vertical="center" wrapText="1"/>
      <protection locked="0"/>
    </xf>
    <xf numFmtId="0" fontId="18" fillId="22" borderId="36" xfId="20" applyFont="1" applyFill="1" applyBorder="1" applyAlignment="1">
      <alignment horizontal="left" vertical="center" wrapText="1"/>
    </xf>
    <xf numFmtId="0" fontId="18" fillId="22" borderId="37" xfId="20" applyFont="1" applyFill="1" applyBorder="1" applyAlignment="1">
      <alignment horizontal="left" vertical="center" wrapText="1"/>
    </xf>
    <xf numFmtId="0" fontId="18" fillId="22" borderId="1" xfId="20" applyFont="1" applyFill="1" applyBorder="1" applyAlignment="1">
      <alignment horizontal="left" vertical="center" wrapText="1"/>
    </xf>
    <xf numFmtId="0" fontId="18" fillId="22" borderId="3" xfId="20" applyFont="1" applyFill="1" applyBorder="1" applyAlignment="1">
      <alignment horizontal="left" vertical="center" wrapText="1"/>
    </xf>
    <xf numFmtId="0" fontId="18" fillId="24" borderId="1" xfId="20" applyFont="1" applyFill="1" applyBorder="1" applyAlignment="1" applyProtection="1">
      <alignment horizontal="left" vertical="top" wrapText="1"/>
      <protection locked="0"/>
    </xf>
    <xf numFmtId="0" fontId="18" fillId="24" borderId="2" xfId="20" applyFont="1" applyFill="1" applyBorder="1" applyAlignment="1" applyProtection="1">
      <alignment horizontal="left" vertical="top" wrapText="1"/>
      <protection locked="0"/>
    </xf>
    <xf numFmtId="0" fontId="18" fillId="24" borderId="8" xfId="20" applyFont="1" applyFill="1" applyBorder="1" applyAlignment="1" applyProtection="1">
      <alignment horizontal="left" vertical="top" wrapText="1"/>
      <protection locked="0"/>
    </xf>
    <xf numFmtId="0" fontId="18" fillId="24" borderId="1" xfId="20" applyFont="1" applyFill="1" applyBorder="1" applyAlignment="1" applyProtection="1">
      <alignment horizontal="center" vertical="center" wrapText="1"/>
      <protection locked="0"/>
    </xf>
    <xf numFmtId="0" fontId="18" fillId="24" borderId="2" xfId="20" applyFont="1" applyFill="1" applyBorder="1" applyAlignment="1" applyProtection="1">
      <alignment horizontal="center" vertical="center" wrapText="1"/>
      <protection locked="0"/>
    </xf>
    <xf numFmtId="0" fontId="18" fillId="24" borderId="8" xfId="20" applyFont="1" applyFill="1" applyBorder="1" applyAlignment="1" applyProtection="1">
      <alignment horizontal="center" vertical="center" wrapText="1"/>
      <protection locked="0"/>
    </xf>
    <xf numFmtId="0" fontId="18" fillId="0" borderId="36" xfId="20" applyFont="1" applyBorder="1" applyAlignment="1" applyProtection="1">
      <alignment horizontal="center" vertical="center" wrapText="1"/>
      <protection locked="0"/>
    </xf>
    <xf numFmtId="0" fontId="18" fillId="0" borderId="20" xfId="20" applyFont="1" applyBorder="1" applyAlignment="1" applyProtection="1">
      <alignment horizontal="center" vertical="center" wrapText="1"/>
      <protection locked="0"/>
    </xf>
    <xf numFmtId="0" fontId="18" fillId="0" borderId="21" xfId="20" applyFont="1" applyBorder="1" applyAlignment="1" applyProtection="1">
      <alignment horizontal="center" vertical="center" wrapText="1"/>
      <protection locked="0"/>
    </xf>
    <xf numFmtId="0" fontId="18" fillId="0" borderId="1" xfId="20" applyFont="1" applyBorder="1" applyAlignment="1" applyProtection="1">
      <alignment horizontal="center" vertical="center" wrapText="1"/>
      <protection locked="0"/>
    </xf>
    <xf numFmtId="0" fontId="18" fillId="0" borderId="2" xfId="20" applyFont="1" applyBorder="1" applyAlignment="1" applyProtection="1">
      <alignment horizontal="center" vertical="center" wrapText="1"/>
      <protection locked="0"/>
    </xf>
    <xf numFmtId="0" fontId="18" fillId="0" borderId="8" xfId="20" applyFont="1" applyBorder="1" applyAlignment="1" applyProtection="1">
      <alignment horizontal="center" vertical="center" wrapText="1"/>
      <protection locked="0"/>
    </xf>
    <xf numFmtId="0" fontId="18" fillId="22" borderId="28" xfId="20" applyFont="1" applyFill="1" applyBorder="1" applyAlignment="1">
      <alignment horizontal="left" vertical="center" wrapText="1"/>
    </xf>
    <xf numFmtId="0" fontId="18" fillId="22" borderId="29" xfId="20" applyFont="1" applyFill="1" applyBorder="1" applyAlignment="1">
      <alignment horizontal="left" vertical="center" wrapText="1"/>
    </xf>
    <xf numFmtId="0" fontId="18" fillId="0" borderId="28" xfId="20" applyFont="1" applyBorder="1" applyAlignment="1" applyProtection="1">
      <alignment horizontal="center" vertical="center" wrapText="1"/>
      <protection locked="0"/>
    </xf>
    <xf numFmtId="0" fontId="18" fillId="0" borderId="30" xfId="20" applyFont="1" applyBorder="1" applyAlignment="1" applyProtection="1">
      <alignment horizontal="center" vertical="center" wrapText="1"/>
      <protection locked="0"/>
    </xf>
    <xf numFmtId="0" fontId="18" fillId="0" borderId="31" xfId="20" applyFont="1" applyBorder="1" applyAlignment="1" applyProtection="1">
      <alignment horizontal="center" vertical="center" wrapText="1"/>
      <protection locked="0"/>
    </xf>
    <xf numFmtId="0" fontId="20" fillId="23" borderId="56" xfId="20" applyFont="1" applyFill="1" applyBorder="1" applyAlignment="1" applyProtection="1">
      <alignment horizontal="center" vertical="center" wrapText="1"/>
    </xf>
    <xf numFmtId="0" fontId="20" fillId="23" borderId="30" xfId="20" applyFont="1" applyFill="1" applyBorder="1" applyAlignment="1" applyProtection="1">
      <alignment horizontal="center" vertical="center" wrapText="1"/>
    </xf>
    <xf numFmtId="0" fontId="20" fillId="23" borderId="31" xfId="20" applyFont="1" applyFill="1" applyBorder="1" applyAlignment="1" applyProtection="1">
      <alignment horizontal="center" vertical="center" wrapText="1"/>
    </xf>
    <xf numFmtId="0" fontId="16" fillId="22" borderId="1" xfId="20" applyFont="1" applyFill="1" applyBorder="1" applyAlignment="1" applyProtection="1">
      <alignment horizontal="center" vertical="center" wrapText="1"/>
    </xf>
    <xf numFmtId="0" fontId="16" fillId="22" borderId="2" xfId="20" applyFont="1" applyFill="1" applyBorder="1" applyAlignment="1" applyProtection="1">
      <alignment horizontal="center" vertical="center" wrapText="1"/>
    </xf>
    <xf numFmtId="0" fontId="16" fillId="22" borderId="3" xfId="20" applyFont="1" applyFill="1" applyBorder="1" applyAlignment="1" applyProtection="1">
      <alignment horizontal="center" vertical="center" wrapText="1"/>
    </xf>
    <xf numFmtId="0" fontId="16" fillId="0" borderId="1" xfId="20" applyFont="1" applyBorder="1" applyAlignment="1">
      <alignment horizontal="center" vertical="center"/>
    </xf>
    <xf numFmtId="0" fontId="16" fillId="0" borderId="2" xfId="20" applyFont="1" applyBorder="1" applyAlignment="1">
      <alignment horizontal="center" vertical="center"/>
    </xf>
    <xf numFmtId="0" fontId="16" fillId="0" borderId="8" xfId="20" applyFont="1" applyBorder="1" applyAlignment="1">
      <alignment horizontal="center" vertical="center"/>
    </xf>
    <xf numFmtId="0" fontId="16" fillId="0" borderId="1" xfId="20" applyFont="1" applyBorder="1" applyAlignment="1">
      <alignment horizontal="center" vertical="center" wrapText="1"/>
    </xf>
    <xf numFmtId="0" fontId="16" fillId="0" borderId="2" xfId="20" applyFont="1" applyBorder="1" applyAlignment="1">
      <alignment horizontal="center" vertical="center" wrapText="1"/>
    </xf>
    <xf numFmtId="0" fontId="16" fillId="0" borderId="8" xfId="20" applyFont="1" applyBorder="1" applyAlignment="1">
      <alignment horizontal="center" vertical="center" wrapText="1"/>
    </xf>
    <xf numFmtId="0" fontId="16" fillId="0" borderId="8" xfId="20" applyFont="1" applyBorder="1" applyAlignment="1">
      <alignment horizontal="center"/>
    </xf>
    <xf numFmtId="0" fontId="16" fillId="23" borderId="46" xfId="20" applyFont="1" applyFill="1" applyBorder="1" applyAlignment="1" applyProtection="1">
      <alignment horizontal="center" vertical="center" wrapText="1"/>
    </xf>
    <xf numFmtId="0" fontId="16" fillId="23" borderId="41" xfId="20" applyFont="1" applyFill="1" applyBorder="1" applyAlignment="1" applyProtection="1">
      <alignment horizontal="center" vertical="center" wrapText="1"/>
    </xf>
    <xf numFmtId="0" fontId="16" fillId="22" borderId="9" xfId="20" applyFont="1" applyFill="1" applyBorder="1" applyAlignment="1" applyProtection="1">
      <alignment horizontal="center" vertical="center" wrapText="1"/>
    </xf>
    <xf numFmtId="0" fontId="16" fillId="22" borderId="23" xfId="20" applyFont="1" applyFill="1" applyBorder="1" applyAlignment="1" applyProtection="1">
      <alignment horizontal="center" vertical="center" wrapText="1"/>
    </xf>
    <xf numFmtId="0" fontId="16" fillId="22" borderId="18" xfId="20" applyFont="1" applyFill="1" applyBorder="1" applyAlignment="1" applyProtection="1">
      <alignment horizontal="center" vertical="center" wrapText="1"/>
    </xf>
    <xf numFmtId="0" fontId="16" fillId="22" borderId="51" xfId="20" applyFont="1" applyFill="1" applyBorder="1" applyAlignment="1" applyProtection="1">
      <alignment horizontal="center" vertical="center" wrapText="1"/>
    </xf>
    <xf numFmtId="0" fontId="16" fillId="22" borderId="54" xfId="20" applyFont="1" applyFill="1" applyBorder="1" applyAlignment="1" applyProtection="1">
      <alignment horizontal="center" vertical="center" wrapText="1"/>
    </xf>
    <xf numFmtId="0" fontId="16" fillId="22" borderId="55" xfId="20" applyFont="1" applyFill="1" applyBorder="1" applyAlignment="1" applyProtection="1">
      <alignment horizontal="center" vertical="center" wrapText="1"/>
    </xf>
    <xf numFmtId="0" fontId="16" fillId="24" borderId="1" xfId="20" applyFont="1" applyFill="1" applyBorder="1" applyAlignment="1" applyProtection="1">
      <alignment horizontal="center" vertical="center" wrapText="1"/>
    </xf>
    <xf numFmtId="0" fontId="16" fillId="24" borderId="2" xfId="20" applyFont="1" applyFill="1" applyBorder="1" applyAlignment="1" applyProtection="1">
      <alignment horizontal="center" vertical="center" wrapText="1"/>
    </xf>
    <xf numFmtId="0" fontId="16" fillId="24" borderId="8" xfId="20" applyFont="1" applyFill="1" applyBorder="1" applyAlignment="1" applyProtection="1">
      <alignment horizontal="center" vertical="center" wrapText="1"/>
    </xf>
    <xf numFmtId="0" fontId="16" fillId="0" borderId="1" xfId="20" quotePrefix="1" applyFont="1" applyFill="1" applyBorder="1" applyAlignment="1" applyProtection="1">
      <alignment horizontal="center" vertical="center" wrapText="1"/>
    </xf>
    <xf numFmtId="0" fontId="16" fillId="0" borderId="2" xfId="20" quotePrefix="1" applyFont="1" applyFill="1" applyBorder="1" applyAlignment="1" applyProtection="1">
      <alignment horizontal="center" vertical="center" wrapText="1"/>
    </xf>
    <xf numFmtId="0" fontId="16" fillId="0" borderId="3" xfId="20" quotePrefix="1" applyFont="1" applyFill="1" applyBorder="1" applyAlignment="1" applyProtection="1">
      <alignment horizontal="center" vertical="center" wrapText="1"/>
    </xf>
    <xf numFmtId="0" fontId="18" fillId="0" borderId="1" xfId="20" applyFont="1" applyFill="1" applyBorder="1" applyAlignment="1">
      <alignment horizontal="center" vertical="center" wrapText="1"/>
    </xf>
    <xf numFmtId="0" fontId="18" fillId="0" borderId="8" xfId="20" applyFont="1" applyFill="1" applyBorder="1" applyAlignment="1">
      <alignment horizontal="center" vertical="center" wrapText="1"/>
    </xf>
    <xf numFmtId="0" fontId="16" fillId="22" borderId="36" xfId="20" applyFont="1" applyFill="1" applyBorder="1" applyAlignment="1" applyProtection="1">
      <alignment horizontal="center" vertical="center" wrapText="1"/>
    </xf>
    <xf numFmtId="0" fontId="16" fillId="22" borderId="20" xfId="20" applyFont="1" applyFill="1" applyBorder="1" applyAlignment="1" applyProtection="1">
      <alignment horizontal="center" vertical="center" wrapText="1"/>
    </xf>
    <xf numFmtId="0" fontId="16" fillId="22" borderId="37" xfId="20" applyFont="1" applyFill="1" applyBorder="1" applyAlignment="1" applyProtection="1">
      <alignment horizontal="center" vertical="center" wrapText="1"/>
    </xf>
    <xf numFmtId="0" fontId="16" fillId="0" borderId="36" xfId="10" applyFont="1" applyFill="1" applyBorder="1" applyAlignment="1">
      <alignment horizontal="center" wrapText="1"/>
    </xf>
    <xf numFmtId="0" fontId="16" fillId="0" borderId="20" xfId="10" applyFont="1" applyFill="1" applyBorder="1" applyAlignment="1">
      <alignment horizontal="center" wrapText="1"/>
    </xf>
    <xf numFmtId="0" fontId="16" fillId="0" borderId="21" xfId="10" applyFont="1" applyFill="1" applyBorder="1" applyAlignment="1">
      <alignment horizontal="center" wrapText="1"/>
    </xf>
    <xf numFmtId="0" fontId="28" fillId="26" borderId="56" xfId="20" applyFont="1" applyFill="1" applyBorder="1" applyAlignment="1">
      <alignment horizontal="center" vertical="center" wrapText="1"/>
    </xf>
    <xf numFmtId="0" fontId="28" fillId="26" borderId="30" xfId="20" applyFont="1" applyFill="1" applyBorder="1" applyAlignment="1">
      <alignment horizontal="center" vertical="center" wrapText="1"/>
    </xf>
    <xf numFmtId="0" fontId="28" fillId="26" borderId="31" xfId="20" applyFont="1" applyFill="1" applyBorder="1" applyAlignment="1">
      <alignment horizontal="center" vertical="center" wrapText="1"/>
    </xf>
    <xf numFmtId="0" fontId="16" fillId="0" borderId="36" xfId="20" applyFont="1" applyBorder="1" applyAlignment="1">
      <alignment horizontal="center" vertical="center"/>
    </xf>
    <xf numFmtId="0" fontId="16" fillId="0" borderId="20" xfId="20" applyFont="1" applyBorder="1" applyAlignment="1">
      <alignment horizontal="center" vertical="center"/>
    </xf>
    <xf numFmtId="0" fontId="16" fillId="0" borderId="21" xfId="20" applyFont="1" applyBorder="1" applyAlignment="1">
      <alignment horizontal="center" vertical="center"/>
    </xf>
    <xf numFmtId="0" fontId="16" fillId="0" borderId="1" xfId="20" applyFont="1" applyFill="1" applyBorder="1" applyAlignment="1" applyProtection="1">
      <alignment horizontal="center" vertical="center" wrapText="1"/>
    </xf>
    <xf numFmtId="0" fontId="16" fillId="0" borderId="2" xfId="20" applyFont="1" applyFill="1" applyBorder="1" applyAlignment="1" applyProtection="1">
      <alignment horizontal="center" vertical="center" wrapText="1"/>
    </xf>
    <xf numFmtId="0" fontId="16" fillId="0" borderId="3" xfId="20" applyFont="1" applyFill="1" applyBorder="1" applyAlignment="1" applyProtection="1">
      <alignment horizontal="center" vertical="center" wrapText="1"/>
    </xf>
    <xf numFmtId="0" fontId="29" fillId="0" borderId="1" xfId="20" applyFont="1" applyFill="1" applyBorder="1" applyAlignment="1">
      <alignment horizontal="center" vertical="center" wrapText="1"/>
    </xf>
    <xf numFmtId="0" fontId="29" fillId="0" borderId="8" xfId="20" applyFont="1" applyFill="1" applyBorder="1" applyAlignment="1">
      <alignment horizontal="center" vertical="center" wrapText="1"/>
    </xf>
    <xf numFmtId="0" fontId="6" fillId="22" borderId="38" xfId="20" applyFont="1" applyFill="1" applyBorder="1" applyAlignment="1">
      <alignment horizontal="center" vertical="center" wrapText="1"/>
    </xf>
    <xf numFmtId="0" fontId="6" fillId="22" borderId="39" xfId="20" applyFont="1" applyFill="1" applyBorder="1" applyAlignment="1">
      <alignment horizontal="center" vertical="center" wrapText="1"/>
    </xf>
    <xf numFmtId="0" fontId="6" fillId="0" borderId="38" xfId="20" applyFont="1" applyBorder="1" applyAlignment="1" applyProtection="1">
      <alignment horizontal="center" vertical="center" wrapText="1"/>
      <protection locked="0"/>
    </xf>
    <xf numFmtId="0" fontId="6" fillId="0" borderId="12" xfId="20" applyFont="1" applyBorder="1" applyAlignment="1" applyProtection="1">
      <alignment horizontal="center" vertical="center" wrapText="1"/>
      <protection locked="0"/>
    </xf>
    <xf numFmtId="0" fontId="6" fillId="0" borderId="13" xfId="20" applyFont="1" applyBorder="1" applyAlignment="1" applyProtection="1">
      <alignment horizontal="center" vertical="center" wrapText="1"/>
      <protection locked="0"/>
    </xf>
    <xf numFmtId="4" fontId="3" fillId="0" borderId="1" xfId="11" applyNumberFormat="1" applyFont="1" applyFill="1" applyBorder="1" applyAlignment="1">
      <alignment horizontal="center" wrapText="1"/>
    </xf>
    <xf numFmtId="4" fontId="3" fillId="0" borderId="3" xfId="11" applyNumberFormat="1" applyFont="1" applyFill="1" applyBorder="1" applyAlignment="1">
      <alignment horizontal="center" wrapText="1"/>
    </xf>
    <xf numFmtId="0" fontId="6" fillId="0" borderId="1" xfId="11" applyFont="1" applyFill="1" applyBorder="1" applyAlignment="1" applyProtection="1">
      <alignment horizontal="center" vertical="center" wrapText="1"/>
      <protection locked="0"/>
    </xf>
    <xf numFmtId="0" fontId="6" fillId="0" borderId="3" xfId="11" applyFont="1" applyFill="1" applyBorder="1" applyAlignment="1" applyProtection="1">
      <alignment horizontal="center" vertical="center" wrapText="1"/>
      <protection locked="0"/>
    </xf>
    <xf numFmtId="0" fontId="3" fillId="0" borderId="1" xfId="11" applyFont="1" applyFill="1" applyBorder="1" applyAlignment="1">
      <alignment horizontal="center" vertical="center"/>
    </xf>
    <xf numFmtId="0" fontId="3" fillId="0" borderId="3" xfId="11" applyFont="1" applyFill="1" applyBorder="1" applyAlignment="1">
      <alignment horizontal="center" vertical="center"/>
    </xf>
    <xf numFmtId="164" fontId="3" fillId="0" borderId="1" xfId="19" applyNumberFormat="1" applyFont="1" applyFill="1" applyBorder="1" applyAlignment="1" applyProtection="1">
      <alignment horizontal="center" vertical="center" wrapText="1"/>
    </xf>
    <xf numFmtId="164" fontId="3" fillId="0" borderId="3" xfId="19" applyNumberFormat="1" applyFont="1" applyFill="1" applyBorder="1" applyAlignment="1" applyProtection="1">
      <alignment horizontal="center" vertical="center" wrapText="1"/>
    </xf>
    <xf numFmtId="3" fontId="32" fillId="4" borderId="1" xfId="20" applyNumberFormat="1" applyFont="1" applyFill="1" applyBorder="1" applyAlignment="1" applyProtection="1">
      <alignment horizontal="center" vertical="center" wrapText="1"/>
    </xf>
    <xf numFmtId="0" fontId="32" fillId="4" borderId="3" xfId="20" applyFont="1" applyFill="1" applyBorder="1" applyAlignment="1" applyProtection="1">
      <alignment horizontal="center" vertical="center" wrapText="1"/>
    </xf>
    <xf numFmtId="3" fontId="3" fillId="0" borderId="1" xfId="11" applyNumberFormat="1" applyFont="1" applyFill="1" applyBorder="1" applyAlignment="1">
      <alignment horizontal="center" vertical="center"/>
    </xf>
    <xf numFmtId="3" fontId="3" fillId="0" borderId="3" xfId="11" applyNumberFormat="1" applyFont="1" applyFill="1" applyBorder="1" applyAlignment="1">
      <alignment horizontal="center" vertical="center"/>
    </xf>
    <xf numFmtId="0" fontId="6" fillId="0" borderId="12" xfId="20" applyFont="1" applyFill="1" applyBorder="1" applyAlignment="1">
      <alignment horizontal="center" vertical="center" wrapText="1"/>
    </xf>
    <xf numFmtId="0" fontId="6" fillId="23" borderId="60" xfId="20" applyFont="1" applyFill="1" applyBorder="1" applyAlignment="1">
      <alignment horizontal="center" vertical="center" wrapText="1"/>
    </xf>
    <xf numFmtId="0" fontId="6" fillId="23" borderId="24" xfId="20" applyFont="1" applyFill="1" applyBorder="1" applyAlignment="1">
      <alignment horizontal="center" vertical="center" wrapText="1"/>
    </xf>
    <xf numFmtId="0" fontId="6" fillId="23" borderId="55" xfId="20" applyFont="1" applyFill="1" applyBorder="1" applyAlignment="1">
      <alignment horizontal="center" vertical="center" wrapText="1"/>
    </xf>
    <xf numFmtId="0" fontId="6" fillId="22" borderId="28" xfId="20" applyFont="1" applyFill="1" applyBorder="1" applyAlignment="1">
      <alignment horizontal="center" wrapText="1"/>
    </xf>
    <xf numFmtId="0" fontId="6" fillId="22" borderId="30" xfId="20" applyFont="1" applyFill="1" applyBorder="1" applyAlignment="1">
      <alignment horizontal="center" wrapText="1"/>
    </xf>
    <xf numFmtId="0" fontId="6" fillId="22" borderId="31" xfId="20" applyFont="1" applyFill="1" applyBorder="1" applyAlignment="1">
      <alignment horizontal="center" wrapText="1"/>
    </xf>
    <xf numFmtId="0" fontId="6" fillId="22" borderId="1" xfId="20" applyFont="1" applyFill="1" applyBorder="1" applyAlignment="1" applyProtection="1">
      <alignment horizontal="center" vertical="center" wrapText="1"/>
      <protection locked="0"/>
    </xf>
    <xf numFmtId="0" fontId="6" fillId="22" borderId="3" xfId="20" applyFont="1" applyFill="1" applyBorder="1" applyAlignment="1" applyProtection="1">
      <alignment horizontal="center" vertical="center" wrapText="1"/>
      <protection locked="0"/>
    </xf>
    <xf numFmtId="0" fontId="6" fillId="22" borderId="8" xfId="20" applyFont="1" applyFill="1" applyBorder="1" applyAlignment="1" applyProtection="1">
      <alignment horizontal="center" vertical="center" wrapText="1"/>
      <protection locked="0"/>
    </xf>
    <xf numFmtId="0" fontId="6" fillId="29" borderId="1" xfId="20" applyFont="1" applyFill="1" applyBorder="1" applyAlignment="1">
      <alignment vertical="center" wrapText="1"/>
    </xf>
    <xf numFmtId="0" fontId="6" fillId="29" borderId="3" xfId="20" applyFont="1" applyFill="1" applyBorder="1" applyAlignment="1">
      <alignment vertical="center" wrapText="1"/>
    </xf>
    <xf numFmtId="0" fontId="6" fillId="29" borderId="36" xfId="20" applyFont="1" applyFill="1" applyBorder="1" applyAlignment="1">
      <alignment vertical="center" wrapText="1"/>
    </xf>
    <xf numFmtId="0" fontId="6" fillId="29" borderId="37" xfId="20" applyFont="1" applyFill="1" applyBorder="1" applyAlignment="1">
      <alignment vertical="center" wrapText="1"/>
    </xf>
    <xf numFmtId="0" fontId="6" fillId="28" borderId="52" xfId="20" applyFont="1" applyFill="1" applyBorder="1" applyAlignment="1">
      <alignment horizontal="center" vertical="center" wrapText="1"/>
    </xf>
    <xf numFmtId="0" fontId="6" fillId="28" borderId="40" xfId="20" applyFont="1" applyFill="1" applyBorder="1" applyAlignment="1">
      <alignment horizontal="center" vertical="center" wrapText="1"/>
    </xf>
    <xf numFmtId="0" fontId="6" fillId="29" borderId="28" xfId="20" applyFont="1" applyFill="1" applyBorder="1" applyAlignment="1">
      <alignment horizontal="center" vertical="center" wrapText="1"/>
    </xf>
    <xf numFmtId="0" fontId="6" fillId="29" borderId="30" xfId="20" applyFont="1" applyFill="1" applyBorder="1" applyAlignment="1">
      <alignment horizontal="center" vertical="center" wrapText="1"/>
    </xf>
    <xf numFmtId="0" fontId="6" fillId="29" borderId="31" xfId="20" applyFont="1" applyFill="1" applyBorder="1" applyAlignment="1">
      <alignment horizontal="center" vertical="center" wrapText="1"/>
    </xf>
    <xf numFmtId="0" fontId="6" fillId="29" borderId="1" xfId="20" applyFont="1" applyFill="1" applyBorder="1" applyAlignment="1" applyProtection="1">
      <alignment horizontal="center" vertical="center" wrapText="1"/>
      <protection locked="0"/>
    </xf>
    <xf numFmtId="0" fontId="6" fillId="29" borderId="3" xfId="20" applyFont="1" applyFill="1" applyBorder="1" applyAlignment="1" applyProtection="1">
      <alignment horizontal="center" vertical="center" wrapText="1"/>
      <protection locked="0"/>
    </xf>
    <xf numFmtId="0" fontId="6" fillId="29" borderId="2" xfId="20" applyFont="1" applyFill="1" applyBorder="1" applyAlignment="1" applyProtection="1">
      <alignment horizontal="center" vertical="center" wrapText="1"/>
      <protection locked="0"/>
    </xf>
    <xf numFmtId="0" fontId="6" fillId="29" borderId="8" xfId="20" applyFont="1" applyFill="1" applyBorder="1" applyAlignment="1" applyProtection="1">
      <alignment horizontal="center" vertical="center" wrapText="1"/>
      <protection locked="0"/>
    </xf>
    <xf numFmtId="0" fontId="3" fillId="0" borderId="1" xfId="20" applyFont="1" applyBorder="1" applyAlignment="1">
      <alignment horizontal="center" vertical="center"/>
    </xf>
    <xf numFmtId="0" fontId="3" fillId="0" borderId="3" xfId="20" applyFont="1" applyBorder="1" applyAlignment="1">
      <alignment horizontal="center" vertical="center"/>
    </xf>
    <xf numFmtId="0" fontId="3" fillId="0" borderId="1" xfId="20" applyFont="1" applyBorder="1" applyAlignment="1">
      <alignment horizontal="center" vertical="center" wrapText="1"/>
    </xf>
    <xf numFmtId="0" fontId="3" fillId="0" borderId="2" xfId="20" applyFont="1" applyBorder="1" applyAlignment="1">
      <alignment horizontal="center" vertical="center" wrapText="1"/>
    </xf>
    <xf numFmtId="0" fontId="3" fillId="0" borderId="3" xfId="20" applyFont="1" applyBorder="1" applyAlignment="1">
      <alignment horizontal="center" vertical="center" wrapText="1"/>
    </xf>
    <xf numFmtId="3" fontId="6" fillId="4" borderId="1" xfId="20" applyNumberFormat="1" applyFont="1" applyFill="1" applyBorder="1" applyAlignment="1" applyProtection="1">
      <alignment horizontal="center" vertical="center" wrapText="1"/>
      <protection locked="0"/>
    </xf>
    <xf numFmtId="3" fontId="6" fillId="4" borderId="8" xfId="20" applyNumberFormat="1" applyFont="1" applyFill="1" applyBorder="1" applyAlignment="1" applyProtection="1">
      <alignment horizontal="center" vertical="center" wrapText="1"/>
      <protection locked="0"/>
    </xf>
    <xf numFmtId="0" fontId="3" fillId="0" borderId="2" xfId="20" applyFont="1" applyBorder="1" applyAlignment="1">
      <alignment horizontal="center" vertical="center"/>
    </xf>
    <xf numFmtId="0" fontId="6" fillId="29" borderId="36" xfId="20" applyFont="1" applyFill="1" applyBorder="1" applyAlignment="1">
      <alignment horizontal="center" vertical="center" wrapText="1"/>
    </xf>
    <xf numFmtId="0" fontId="6" fillId="29" borderId="37" xfId="20" applyFont="1" applyFill="1" applyBorder="1" applyAlignment="1">
      <alignment horizontal="center" vertical="center" wrapText="1"/>
    </xf>
    <xf numFmtId="0" fontId="6" fillId="0" borderId="36" xfId="20" applyFont="1" applyBorder="1" applyAlignment="1" applyProtection="1">
      <alignment horizontal="justify" vertical="center" wrapText="1"/>
      <protection locked="0"/>
    </xf>
    <xf numFmtId="0" fontId="6" fillId="0" borderId="20" xfId="20" applyFont="1" applyBorder="1" applyAlignment="1" applyProtection="1">
      <alignment horizontal="justify" vertical="center" wrapText="1"/>
      <protection locked="0"/>
    </xf>
    <xf numFmtId="0" fontId="6" fillId="0" borderId="21" xfId="20" applyFont="1" applyBorder="1" applyAlignment="1" applyProtection="1">
      <alignment horizontal="justify" vertical="center" wrapText="1"/>
      <protection locked="0"/>
    </xf>
    <xf numFmtId="0" fontId="6" fillId="29" borderId="56" xfId="20" applyFont="1" applyFill="1" applyBorder="1" applyAlignment="1">
      <alignment horizontal="center" vertical="center" wrapText="1"/>
    </xf>
    <xf numFmtId="0" fontId="6" fillId="29" borderId="29" xfId="20" applyFont="1" applyFill="1" applyBorder="1" applyAlignment="1">
      <alignment horizontal="center" vertical="center" wrapText="1"/>
    </xf>
    <xf numFmtId="0" fontId="6" fillId="29" borderId="36" xfId="20" applyFont="1" applyFill="1" applyBorder="1" applyAlignment="1">
      <alignment horizontal="left" vertical="center" wrapText="1"/>
    </xf>
    <xf numFmtId="0" fontId="6" fillId="29" borderId="37" xfId="20" applyFont="1" applyFill="1" applyBorder="1" applyAlignment="1">
      <alignment horizontal="left" vertical="center" wrapText="1"/>
    </xf>
    <xf numFmtId="0" fontId="6" fillId="29" borderId="28" xfId="20" applyFont="1" applyFill="1" applyBorder="1" applyAlignment="1">
      <alignment vertical="center" wrapText="1"/>
    </xf>
    <xf numFmtId="0" fontId="6" fillId="29" borderId="29" xfId="20" applyFont="1" applyFill="1" applyBorder="1" applyAlignment="1">
      <alignment vertical="center" wrapText="1"/>
    </xf>
    <xf numFmtId="0" fontId="6" fillId="4" borderId="28" xfId="20" quotePrefix="1" applyFont="1" applyFill="1" applyBorder="1" applyAlignment="1" applyProtection="1">
      <alignment horizontal="center" vertical="center" wrapText="1"/>
      <protection locked="0"/>
    </xf>
    <xf numFmtId="0" fontId="6" fillId="4" borderId="29" xfId="20" quotePrefix="1" applyFont="1" applyFill="1" applyBorder="1" applyAlignment="1" applyProtection="1">
      <alignment horizontal="center" vertical="center" wrapText="1"/>
      <protection locked="0"/>
    </xf>
    <xf numFmtId="0" fontId="6" fillId="4" borderId="31" xfId="20" quotePrefix="1" applyFont="1" applyFill="1" applyBorder="1" applyAlignment="1" applyProtection="1">
      <alignment horizontal="center" vertical="center" wrapText="1"/>
      <protection locked="0"/>
    </xf>
    <xf numFmtId="0" fontId="6" fillId="0" borderId="36" xfId="20" applyFont="1" applyBorder="1" applyAlignment="1" applyProtection="1">
      <alignment horizontal="left" vertical="center" wrapText="1"/>
      <protection locked="0"/>
    </xf>
    <xf numFmtId="0" fontId="6" fillId="0" borderId="20" xfId="20" applyFont="1" applyBorder="1" applyAlignment="1" applyProtection="1">
      <alignment horizontal="left" vertical="center" wrapText="1"/>
      <protection locked="0"/>
    </xf>
    <xf numFmtId="0" fontId="6" fillId="0" borderId="21" xfId="20" applyFont="1" applyBorder="1" applyAlignment="1" applyProtection="1">
      <alignment horizontal="left" vertical="center" wrapText="1"/>
      <protection locked="0"/>
    </xf>
    <xf numFmtId="0" fontId="6" fillId="4" borderId="28" xfId="20" applyFont="1" applyFill="1" applyBorder="1" applyAlignment="1" applyProtection="1">
      <alignment horizontal="justify" vertical="center" wrapText="1"/>
      <protection locked="0"/>
    </xf>
    <xf numFmtId="0" fontId="6" fillId="4" borderId="30" xfId="20" applyFont="1" applyFill="1" applyBorder="1" applyAlignment="1" applyProtection="1">
      <alignment horizontal="justify" vertical="center" wrapText="1"/>
      <protection locked="0"/>
    </xf>
    <xf numFmtId="0" fontId="6" fillId="4" borderId="31" xfId="20" applyFont="1" applyFill="1" applyBorder="1" applyAlignment="1" applyProtection="1">
      <alignment horizontal="justify" vertical="center" wrapText="1"/>
      <protection locked="0"/>
    </xf>
    <xf numFmtId="0" fontId="6" fillId="0" borderId="1" xfId="20" applyFont="1" applyBorder="1" applyAlignment="1" applyProtection="1">
      <alignment horizontal="justify" vertical="center" wrapText="1"/>
      <protection locked="0"/>
    </xf>
    <xf numFmtId="0" fontId="6" fillId="0" borderId="2" xfId="20" applyFont="1" applyBorder="1" applyAlignment="1" applyProtection="1">
      <alignment horizontal="justify" vertical="center" wrapText="1"/>
      <protection locked="0"/>
    </xf>
    <xf numFmtId="0" fontId="6" fillId="0" borderId="8" xfId="20" applyFont="1" applyBorder="1" applyAlignment="1" applyProtection="1">
      <alignment horizontal="justify" vertical="center" wrapText="1"/>
      <protection locked="0"/>
    </xf>
    <xf numFmtId="0" fontId="6" fillId="29" borderId="1" xfId="20" applyFont="1" applyFill="1" applyBorder="1" applyAlignment="1">
      <alignment horizontal="left" vertical="center" wrapText="1"/>
    </xf>
    <xf numFmtId="0" fontId="6" fillId="29" borderId="3" xfId="20" applyFont="1" applyFill="1" applyBorder="1" applyAlignment="1">
      <alignment horizontal="left" vertical="center" wrapText="1"/>
    </xf>
    <xf numFmtId="0" fontId="6" fillId="4" borderId="1" xfId="20" applyFont="1" applyFill="1" applyBorder="1" applyAlignment="1" applyProtection="1">
      <alignment horizontal="center" vertical="center" wrapText="1"/>
      <protection locked="0"/>
    </xf>
    <xf numFmtId="0" fontId="6" fillId="4" borderId="2" xfId="20" applyFont="1" applyFill="1" applyBorder="1" applyAlignment="1" applyProtection="1">
      <alignment horizontal="center" vertical="center" wrapText="1"/>
      <protection locked="0"/>
    </xf>
    <xf numFmtId="0" fontId="6" fillId="4" borderId="8" xfId="20" applyFont="1" applyFill="1" applyBorder="1" applyAlignment="1" applyProtection="1">
      <alignment horizontal="center" vertical="center" wrapText="1"/>
      <protection locked="0"/>
    </xf>
    <xf numFmtId="0" fontId="6" fillId="4" borderId="1" xfId="20" applyFont="1" applyFill="1" applyBorder="1" applyAlignment="1" applyProtection="1">
      <alignment horizontal="left" vertical="center" wrapText="1"/>
      <protection locked="0"/>
    </xf>
    <xf numFmtId="0" fontId="6" fillId="4" borderId="2" xfId="20" applyFont="1" applyFill="1" applyBorder="1" applyAlignment="1" applyProtection="1">
      <alignment horizontal="left" vertical="center" wrapText="1"/>
      <protection locked="0"/>
    </xf>
    <xf numFmtId="0" fontId="6" fillId="4" borderId="8" xfId="20" applyFont="1" applyFill="1" applyBorder="1" applyAlignment="1" applyProtection="1">
      <alignment horizontal="left" vertical="center" wrapText="1"/>
      <protection locked="0"/>
    </xf>
    <xf numFmtId="0" fontId="33" fillId="4" borderId="1" xfId="20" applyFont="1" applyFill="1" applyBorder="1" applyAlignment="1" applyProtection="1">
      <alignment horizontal="left" vertical="center" wrapText="1"/>
      <protection locked="0"/>
    </xf>
    <xf numFmtId="0" fontId="33" fillId="4" borderId="2" xfId="20" applyFont="1" applyFill="1" applyBorder="1" applyAlignment="1" applyProtection="1">
      <alignment horizontal="left" vertical="center" wrapText="1"/>
      <protection locked="0"/>
    </xf>
    <xf numFmtId="0" fontId="33" fillId="4" borderId="8" xfId="20" applyFont="1" applyFill="1" applyBorder="1" applyAlignment="1" applyProtection="1">
      <alignment horizontal="left" vertical="center" wrapText="1"/>
      <protection locked="0"/>
    </xf>
    <xf numFmtId="0" fontId="6" fillId="29" borderId="28" xfId="20" applyFont="1" applyFill="1" applyBorder="1" applyAlignment="1">
      <alignment horizontal="left" vertical="center" wrapText="1"/>
    </xf>
    <xf numFmtId="0" fontId="6" fillId="29" borderId="29" xfId="20" applyFont="1" applyFill="1" applyBorder="1" applyAlignment="1">
      <alignment horizontal="left" vertical="center" wrapText="1"/>
    </xf>
    <xf numFmtId="0" fontId="6" fillId="0" borderId="28" xfId="20" applyFont="1" applyBorder="1" applyAlignment="1" applyProtection="1">
      <alignment horizontal="center" vertical="center" wrapText="1"/>
      <protection locked="0"/>
    </xf>
    <xf numFmtId="0" fontId="6" fillId="0" borderId="30" xfId="20" applyFont="1" applyBorder="1" applyAlignment="1" applyProtection="1">
      <alignment horizontal="center" vertical="center" wrapText="1"/>
      <protection locked="0"/>
    </xf>
    <xf numFmtId="0" fontId="6" fillId="0" borderId="31" xfId="20" applyFont="1" applyBorder="1" applyAlignment="1" applyProtection="1">
      <alignment horizontal="center" vertical="center" wrapText="1"/>
      <protection locked="0"/>
    </xf>
    <xf numFmtId="0" fontId="6" fillId="3" borderId="1" xfId="20" applyFont="1" applyFill="1" applyBorder="1" applyAlignment="1">
      <alignment vertical="center" wrapText="1"/>
    </xf>
    <xf numFmtId="0" fontId="6" fillId="3" borderId="3" xfId="20" applyFont="1" applyFill="1" applyBorder="1" applyAlignment="1">
      <alignment vertical="center" wrapText="1"/>
    </xf>
    <xf numFmtId="0" fontId="6" fillId="0" borderId="1" xfId="20" applyFont="1" applyBorder="1" applyAlignment="1" applyProtection="1">
      <alignment horizontal="center" vertical="center" wrapText="1"/>
      <protection locked="0"/>
    </xf>
    <xf numFmtId="0" fontId="6" fillId="0" borderId="2" xfId="20" applyFont="1" applyBorder="1" applyAlignment="1" applyProtection="1">
      <alignment horizontal="center" vertical="center" wrapText="1"/>
      <protection locked="0"/>
    </xf>
    <xf numFmtId="0" fontId="6" fillId="0" borderId="8" xfId="20" applyFont="1" applyBorder="1" applyAlignment="1" applyProtection="1">
      <alignment horizontal="center" vertical="center" wrapText="1"/>
      <protection locked="0"/>
    </xf>
    <xf numFmtId="0" fontId="6" fillId="0" borderId="36" xfId="20" applyFont="1" applyBorder="1" applyAlignment="1" applyProtection="1">
      <alignment horizontal="center" vertical="center" wrapText="1"/>
      <protection locked="0"/>
    </xf>
    <xf numFmtId="0" fontId="6" fillId="0" borderId="20" xfId="20" applyFont="1" applyBorder="1" applyAlignment="1" applyProtection="1">
      <alignment horizontal="center" vertical="center" wrapText="1"/>
      <protection locked="0"/>
    </xf>
    <xf numFmtId="0" fontId="6" fillId="0" borderId="21" xfId="20" applyFont="1" applyBorder="1" applyAlignment="1" applyProtection="1">
      <alignment horizontal="center" vertical="center" wrapText="1"/>
      <protection locked="0"/>
    </xf>
    <xf numFmtId="0" fontId="3" fillId="0" borderId="12" xfId="20" applyFont="1" applyBorder="1" applyAlignment="1">
      <alignment horizontal="center"/>
    </xf>
    <xf numFmtId="0" fontId="5" fillId="28" borderId="56" xfId="20" applyFont="1" applyFill="1" applyBorder="1" applyAlignment="1" applyProtection="1">
      <alignment horizontal="center" vertical="center" wrapText="1"/>
    </xf>
    <xf numFmtId="0" fontId="5" fillId="28" borderId="30" xfId="20" applyFont="1" applyFill="1" applyBorder="1" applyAlignment="1" applyProtection="1">
      <alignment horizontal="center" vertical="center" wrapText="1"/>
    </xf>
    <xf numFmtId="0" fontId="5" fillId="28" borderId="31" xfId="20" applyFont="1" applyFill="1" applyBorder="1" applyAlignment="1" applyProtection="1">
      <alignment horizontal="center" vertical="center" wrapText="1"/>
    </xf>
    <xf numFmtId="0" fontId="3" fillId="29" borderId="1" xfId="20" applyFont="1" applyFill="1" applyBorder="1" applyAlignment="1" applyProtection="1">
      <alignment horizontal="center" vertical="center" wrapText="1"/>
    </xf>
    <xf numFmtId="0" fontId="3" fillId="29" borderId="2" xfId="20" applyFont="1" applyFill="1" applyBorder="1" applyAlignment="1" applyProtection="1">
      <alignment horizontal="center" vertical="center" wrapText="1"/>
    </xf>
    <xf numFmtId="0" fontId="3" fillId="29" borderId="3" xfId="20" applyFont="1" applyFill="1" applyBorder="1" applyAlignment="1" applyProtection="1">
      <alignment horizontal="center" vertical="center" wrapText="1"/>
    </xf>
    <xf numFmtId="0" fontId="3" fillId="0" borderId="8" xfId="20" applyFont="1" applyBorder="1" applyAlignment="1">
      <alignment horizontal="center" vertical="center"/>
    </xf>
    <xf numFmtId="0" fontId="3" fillId="0" borderId="8" xfId="20" applyFont="1" applyBorder="1" applyAlignment="1">
      <alignment horizontal="center" vertical="center" wrapText="1"/>
    </xf>
    <xf numFmtId="0" fontId="3" fillId="28" borderId="46" xfId="20" applyFont="1" applyFill="1" applyBorder="1" applyAlignment="1" applyProtection="1">
      <alignment horizontal="center" vertical="center" wrapText="1"/>
    </xf>
    <xf numFmtId="0" fontId="3" fillId="28" borderId="41" xfId="20" applyFont="1" applyFill="1" applyBorder="1" applyAlignment="1" applyProtection="1">
      <alignment horizontal="center" vertical="center" wrapText="1"/>
    </xf>
    <xf numFmtId="0" fontId="3" fillId="29" borderId="9" xfId="20" applyFont="1" applyFill="1" applyBorder="1" applyAlignment="1" applyProtection="1">
      <alignment horizontal="center" vertical="center" wrapText="1"/>
    </xf>
    <xf numFmtId="0" fontId="3" fillId="29" borderId="23" xfId="20" applyFont="1" applyFill="1" applyBorder="1" applyAlignment="1" applyProtection="1">
      <alignment horizontal="center" vertical="center" wrapText="1"/>
    </xf>
    <xf numFmtId="0" fontId="3" fillId="29" borderId="18" xfId="20" applyFont="1" applyFill="1" applyBorder="1" applyAlignment="1" applyProtection="1">
      <alignment horizontal="center" vertical="center" wrapText="1"/>
    </xf>
    <xf numFmtId="0" fontId="3" fillId="29" borderId="51" xfId="20" applyFont="1" applyFill="1" applyBorder="1" applyAlignment="1" applyProtection="1">
      <alignment horizontal="center" vertical="center" wrapText="1"/>
    </xf>
    <xf numFmtId="0" fontId="3" fillId="29" borderId="54" xfId="20" applyFont="1" applyFill="1" applyBorder="1" applyAlignment="1" applyProtection="1">
      <alignment horizontal="center" vertical="center" wrapText="1"/>
    </xf>
    <xf numFmtId="0" fontId="3" fillId="29" borderId="55" xfId="20" applyFont="1" applyFill="1" applyBorder="1" applyAlignment="1" applyProtection="1">
      <alignment horizontal="center" vertical="center" wrapText="1"/>
    </xf>
    <xf numFmtId="0" fontId="3" fillId="4" borderId="1" xfId="20" applyFont="1" applyFill="1" applyBorder="1" applyAlignment="1" applyProtection="1">
      <alignment horizontal="center" vertical="center" wrapText="1"/>
    </xf>
    <xf numFmtId="0" fontId="3" fillId="4" borderId="2" xfId="20" applyFont="1" applyFill="1" applyBorder="1" applyAlignment="1" applyProtection="1">
      <alignment horizontal="center" vertical="center" wrapText="1"/>
    </xf>
    <xf numFmtId="0" fontId="3" fillId="4" borderId="8" xfId="20" applyFont="1" applyFill="1" applyBorder="1" applyAlignment="1" applyProtection="1">
      <alignment horizontal="center" vertical="center" wrapText="1"/>
    </xf>
    <xf numFmtId="0" fontId="3" fillId="0" borderId="1" xfId="20" applyFont="1" applyFill="1" applyBorder="1" applyAlignment="1" applyProtection="1">
      <alignment horizontal="center" vertical="center" wrapText="1"/>
    </xf>
    <xf numFmtId="0" fontId="3" fillId="0" borderId="2" xfId="20" applyFont="1" applyFill="1" applyBorder="1" applyAlignment="1" applyProtection="1">
      <alignment horizontal="center" vertical="center" wrapText="1"/>
    </xf>
    <xf numFmtId="0" fontId="3" fillId="0" borderId="3" xfId="20" applyFont="1" applyFill="1" applyBorder="1" applyAlignment="1" applyProtection="1">
      <alignment horizontal="center" vertical="center" wrapText="1"/>
    </xf>
    <xf numFmtId="0" fontId="27" fillId="0" borderId="1" xfId="20" applyFont="1" applyFill="1" applyBorder="1" applyAlignment="1">
      <alignment horizontal="center" vertical="center" wrapText="1"/>
    </xf>
    <xf numFmtId="0" fontId="27" fillId="0" borderId="8" xfId="20" applyFont="1" applyFill="1" applyBorder="1" applyAlignment="1">
      <alignment horizontal="center" vertical="center" wrapText="1"/>
    </xf>
    <xf numFmtId="0" fontId="3" fillId="29" borderId="36" xfId="20" applyFont="1" applyFill="1" applyBorder="1" applyAlignment="1" applyProtection="1">
      <alignment horizontal="center" vertical="center" wrapText="1"/>
    </xf>
    <xf numFmtId="0" fontId="3" fillId="29" borderId="20" xfId="20" applyFont="1" applyFill="1" applyBorder="1" applyAlignment="1" applyProtection="1">
      <alignment horizontal="center" vertical="center" wrapText="1"/>
    </xf>
    <xf numFmtId="0" fontId="3" fillId="29" borderId="37" xfId="20" applyFont="1" applyFill="1" applyBorder="1" applyAlignment="1" applyProtection="1">
      <alignment horizontal="center" vertical="center" wrapText="1"/>
    </xf>
    <xf numFmtId="0" fontId="31" fillId="27" borderId="56" xfId="20" applyFont="1" applyFill="1" applyBorder="1" applyAlignment="1">
      <alignment horizontal="center" vertical="center" wrapText="1"/>
    </xf>
    <xf numFmtId="0" fontId="31" fillId="27" borderId="30" xfId="20" applyFont="1" applyFill="1" applyBorder="1" applyAlignment="1">
      <alignment horizontal="center" vertical="center" wrapText="1"/>
    </xf>
    <xf numFmtId="0" fontId="31" fillId="27" borderId="31" xfId="20" applyFont="1" applyFill="1" applyBorder="1" applyAlignment="1">
      <alignment horizontal="center" vertical="center" wrapText="1"/>
    </xf>
    <xf numFmtId="0" fontId="3" fillId="0" borderId="36" xfId="20" applyFont="1" applyBorder="1" applyAlignment="1">
      <alignment horizontal="center" vertical="center"/>
    </xf>
    <xf numFmtId="0" fontId="3" fillId="0" borderId="20" xfId="20" applyFont="1" applyBorder="1" applyAlignment="1">
      <alignment horizontal="center" vertical="center"/>
    </xf>
    <xf numFmtId="0" fontId="3" fillId="0" borderId="21" xfId="20" applyFont="1" applyBorder="1" applyAlignment="1">
      <alignment horizontal="center" vertical="center"/>
    </xf>
    <xf numFmtId="0" fontId="6" fillId="0" borderId="1" xfId="20" applyFont="1" applyFill="1" applyBorder="1" applyAlignment="1">
      <alignment horizontal="center" vertical="center" wrapText="1"/>
    </xf>
    <xf numFmtId="0" fontId="6" fillId="0" borderId="8" xfId="20" applyFont="1" applyFill="1" applyBorder="1" applyAlignment="1">
      <alignment horizontal="center" vertical="center" wrapText="1"/>
    </xf>
    <xf numFmtId="0" fontId="6" fillId="0" borderId="36" xfId="11" applyFont="1" applyFill="1" applyBorder="1" applyAlignment="1" applyProtection="1">
      <alignment horizontal="center" vertical="center" wrapText="1"/>
      <protection locked="0"/>
    </xf>
    <xf numFmtId="0" fontId="6" fillId="0" borderId="37" xfId="11" applyFont="1" applyFill="1" applyBorder="1" applyAlignment="1" applyProtection="1">
      <alignment horizontal="center" vertical="center" wrapText="1"/>
      <protection locked="0"/>
    </xf>
    <xf numFmtId="0" fontId="3" fillId="0" borderId="26" xfId="22" applyFont="1" applyFill="1" applyBorder="1" applyAlignment="1" applyProtection="1">
      <alignment horizontal="center" vertical="center" wrapText="1"/>
    </xf>
    <xf numFmtId="164" fontId="3" fillId="0" borderId="36" xfId="19" applyNumberFormat="1" applyFont="1" applyFill="1" applyBorder="1" applyAlignment="1" applyProtection="1">
      <alignment horizontal="center" vertical="center" wrapText="1"/>
    </xf>
    <xf numFmtId="164" fontId="3" fillId="0" borderId="37" xfId="19" applyNumberFormat="1" applyFont="1" applyFill="1" applyBorder="1" applyAlignment="1" applyProtection="1">
      <alignment horizontal="center" vertical="center" wrapText="1"/>
    </xf>
    <xf numFmtId="0" fontId="3" fillId="0" borderId="12" xfId="22" applyFont="1" applyBorder="1" applyAlignment="1">
      <alignment horizontal="center"/>
    </xf>
    <xf numFmtId="0" fontId="6" fillId="29" borderId="33" xfId="22" applyFont="1" applyFill="1" applyBorder="1" applyAlignment="1">
      <alignment horizontal="center" vertical="center" wrapText="1"/>
    </xf>
    <xf numFmtId="0" fontId="23" fillId="0" borderId="33" xfId="22" applyFont="1" applyBorder="1" applyAlignment="1" applyProtection="1">
      <alignment horizontal="center" vertical="center" wrapText="1"/>
      <protection locked="0"/>
    </xf>
    <xf numFmtId="0" fontId="23" fillId="0" borderId="34" xfId="22" applyFont="1" applyBorder="1" applyAlignment="1" applyProtection="1">
      <alignment horizontal="center" vertical="center" wrapText="1"/>
      <protection locked="0"/>
    </xf>
    <xf numFmtId="0" fontId="3" fillId="0" borderId="1" xfId="22" applyFont="1" applyFill="1" applyBorder="1" applyAlignment="1" applyProtection="1">
      <alignment horizontal="center" vertical="center" wrapText="1"/>
    </xf>
    <xf numFmtId="0" fontId="3" fillId="0" borderId="3" xfId="22" applyFont="1" applyFill="1" applyBorder="1" applyAlignment="1" applyProtection="1">
      <alignment horizontal="center" vertical="center" wrapText="1"/>
    </xf>
    <xf numFmtId="4" fontId="3" fillId="0" borderId="36" xfId="11" applyNumberFormat="1" applyFont="1" applyFill="1" applyBorder="1" applyAlignment="1">
      <alignment horizontal="center" wrapText="1"/>
    </xf>
    <xf numFmtId="4" fontId="3" fillId="0" borderId="37" xfId="11" applyNumberFormat="1" applyFont="1" applyFill="1" applyBorder="1" applyAlignment="1">
      <alignment horizontal="center" wrapText="1"/>
    </xf>
    <xf numFmtId="0" fontId="6" fillId="0" borderId="44" xfId="22" applyFont="1" applyFill="1" applyBorder="1" applyAlignment="1">
      <alignment horizontal="center" vertical="center" wrapText="1"/>
    </xf>
    <xf numFmtId="0" fontId="6" fillId="28" borderId="14" xfId="22" applyFont="1" applyFill="1" applyBorder="1" applyAlignment="1">
      <alignment horizontal="center" vertical="center" wrapText="1"/>
    </xf>
    <xf numFmtId="0" fontId="6" fillId="28" borderId="17" xfId="22" applyFont="1" applyFill="1" applyBorder="1" applyAlignment="1">
      <alignment horizontal="center" vertical="center" wrapText="1"/>
    </xf>
    <xf numFmtId="0" fontId="6" fillId="28" borderId="46" xfId="22" applyFont="1" applyFill="1" applyBorder="1" applyAlignment="1">
      <alignment horizontal="center" vertical="center" wrapText="1"/>
    </xf>
    <xf numFmtId="0" fontId="6" fillId="28" borderId="25" xfId="22" applyFont="1" applyFill="1" applyBorder="1" applyAlignment="1">
      <alignment horizontal="center" vertical="center" wrapText="1"/>
    </xf>
    <xf numFmtId="0" fontId="6" fillId="29" borderId="15" xfId="22" applyFont="1" applyFill="1" applyBorder="1" applyAlignment="1">
      <alignment horizontal="center" wrapText="1"/>
    </xf>
    <xf numFmtId="0" fontId="6" fillId="29" borderId="16" xfId="22" applyFont="1" applyFill="1" applyBorder="1" applyAlignment="1">
      <alignment horizontal="center" wrapText="1"/>
    </xf>
    <xf numFmtId="0" fontId="6" fillId="29" borderId="4" xfId="22" applyFont="1" applyFill="1" applyBorder="1" applyAlignment="1" applyProtection="1">
      <alignment horizontal="center" vertical="center" wrapText="1"/>
      <protection locked="0"/>
    </xf>
    <xf numFmtId="0" fontId="6" fillId="29" borderId="19" xfId="22" applyFont="1" applyFill="1" applyBorder="1" applyAlignment="1" applyProtection="1">
      <alignment horizontal="center" vertical="center" wrapText="1"/>
      <protection locked="0"/>
    </xf>
    <xf numFmtId="3" fontId="3" fillId="0" borderId="1" xfId="22" applyNumberFormat="1" applyFont="1" applyFill="1" applyBorder="1" applyAlignment="1" applyProtection="1">
      <alignment horizontal="center" vertical="center" wrapText="1"/>
    </xf>
    <xf numFmtId="0" fontId="3" fillId="0" borderId="4" xfId="22" applyFont="1" applyFill="1" applyBorder="1" applyAlignment="1" applyProtection="1">
      <alignment horizontal="center" vertical="center" wrapText="1"/>
    </xf>
    <xf numFmtId="0" fontId="6" fillId="29" borderId="4" xfId="22" applyFont="1" applyFill="1" applyBorder="1" applyAlignment="1">
      <alignment vertical="center" wrapText="1"/>
    </xf>
    <xf numFmtId="0" fontId="6" fillId="29" borderId="26" xfId="22" applyFont="1" applyFill="1" applyBorder="1" applyAlignment="1">
      <alignment vertical="center" wrapText="1"/>
    </xf>
    <xf numFmtId="0" fontId="6" fillId="0" borderId="23" xfId="22" applyFont="1" applyFill="1" applyBorder="1" applyAlignment="1">
      <alignment horizontal="center" vertical="center" wrapText="1"/>
    </xf>
    <xf numFmtId="0" fontId="6" fillId="29" borderId="15" xfId="22" applyFont="1" applyFill="1" applyBorder="1" applyAlignment="1">
      <alignment horizontal="center" vertical="center" wrapText="1"/>
    </xf>
    <xf numFmtId="0" fontId="6" fillId="29" borderId="16" xfId="22" applyFont="1" applyFill="1" applyBorder="1" applyAlignment="1">
      <alignment horizontal="center" vertical="center" wrapText="1"/>
    </xf>
    <xf numFmtId="0" fontId="3" fillId="0" borderId="4" xfId="22" applyFont="1" applyBorder="1" applyAlignment="1">
      <alignment horizontal="center" wrapText="1"/>
    </xf>
    <xf numFmtId="0" fontId="3" fillId="0" borderId="1" xfId="22" applyFont="1" applyBorder="1" applyAlignment="1">
      <alignment horizontal="center" wrapText="1"/>
    </xf>
    <xf numFmtId="0" fontId="3" fillId="0" borderId="2" xfId="22" applyFont="1" applyBorder="1" applyAlignment="1">
      <alignment horizontal="center" wrapText="1"/>
    </xf>
    <xf numFmtId="0" fontId="3" fillId="0" borderId="3" xfId="22" applyFont="1" applyBorder="1" applyAlignment="1">
      <alignment horizontal="center" wrapText="1"/>
    </xf>
    <xf numFmtId="3" fontId="6" fillId="4" borderId="4" xfId="22" applyNumberFormat="1" applyFont="1" applyFill="1" applyBorder="1" applyAlignment="1" applyProtection="1">
      <alignment horizontal="center" vertical="center" wrapText="1"/>
      <protection locked="0"/>
    </xf>
    <xf numFmtId="3" fontId="6" fillId="4" borderId="19" xfId="22" applyNumberFormat="1" applyFont="1" applyFill="1" applyBorder="1" applyAlignment="1" applyProtection="1">
      <alignment horizontal="center" vertical="center" wrapText="1"/>
      <protection locked="0"/>
    </xf>
    <xf numFmtId="0" fontId="6" fillId="29" borderId="4" xfId="22" applyFont="1" applyFill="1" applyBorder="1" applyAlignment="1">
      <alignment horizontal="left" vertical="center" wrapText="1"/>
    </xf>
    <xf numFmtId="0" fontId="6" fillId="30" borderId="1" xfId="26" applyFont="1" applyFill="1" applyBorder="1" applyAlignment="1" applyProtection="1">
      <alignment horizontal="center" vertical="center" wrapText="1"/>
      <protection locked="0"/>
    </xf>
    <xf numFmtId="0" fontId="6" fillId="30" borderId="2" xfId="26" applyFont="1" applyFill="1" applyBorder="1" applyAlignment="1" applyProtection="1">
      <alignment horizontal="center" vertical="center" wrapText="1"/>
      <protection locked="0"/>
    </xf>
    <xf numFmtId="0" fontId="6" fillId="30" borderId="8" xfId="26" applyFont="1" applyFill="1" applyBorder="1" applyAlignment="1" applyProtection="1">
      <alignment horizontal="center" vertical="center" wrapText="1"/>
      <protection locked="0"/>
    </xf>
    <xf numFmtId="0" fontId="6" fillId="4" borderId="1" xfId="22" applyFont="1" applyFill="1" applyBorder="1" applyAlignment="1" applyProtection="1">
      <alignment horizontal="left" vertical="center" wrapText="1"/>
      <protection locked="0"/>
    </xf>
    <xf numFmtId="0" fontId="6" fillId="4" borderId="2" xfId="22" applyFont="1" applyFill="1" applyBorder="1" applyAlignment="1" applyProtection="1">
      <alignment horizontal="left" vertical="center" wrapText="1"/>
      <protection locked="0"/>
    </xf>
    <xf numFmtId="0" fontId="6" fillId="4" borderId="8" xfId="22" applyFont="1" applyFill="1" applyBorder="1" applyAlignment="1" applyProtection="1">
      <alignment horizontal="left" vertical="center" wrapText="1"/>
      <protection locked="0"/>
    </xf>
    <xf numFmtId="0" fontId="6" fillId="29" borderId="1" xfId="22" applyFont="1" applyFill="1" applyBorder="1" applyAlignment="1">
      <alignment horizontal="left" vertical="center" wrapText="1"/>
    </xf>
    <xf numFmtId="0" fontId="6" fillId="29" borderId="3" xfId="22" applyFont="1" applyFill="1" applyBorder="1" applyAlignment="1">
      <alignment horizontal="left" vertical="center" wrapText="1"/>
    </xf>
    <xf numFmtId="0" fontId="6" fillId="0" borderId="36" xfId="22" applyFont="1" applyBorder="1" applyAlignment="1" applyProtection="1">
      <alignment horizontal="center" vertical="center" wrapText="1"/>
      <protection locked="0"/>
    </xf>
    <xf numFmtId="0" fontId="6" fillId="0" borderId="20" xfId="22" applyFont="1" applyBorder="1" applyAlignment="1" applyProtection="1">
      <alignment horizontal="center" vertical="center" wrapText="1"/>
      <protection locked="0"/>
    </xf>
    <xf numFmtId="0" fontId="6" fillId="0" borderId="21" xfId="22" applyFont="1" applyBorder="1" applyAlignment="1" applyProtection="1">
      <alignment horizontal="center" vertical="center" wrapText="1"/>
      <protection locked="0"/>
    </xf>
    <xf numFmtId="0" fontId="6" fillId="0" borderId="12" xfId="22" applyFont="1" applyFill="1" applyBorder="1" applyAlignment="1">
      <alignment horizontal="center" vertical="center" wrapText="1"/>
    </xf>
    <xf numFmtId="0" fontId="6" fillId="29" borderId="15" xfId="22" applyFont="1" applyFill="1" applyBorder="1" applyAlignment="1">
      <alignment vertical="center" wrapText="1"/>
    </xf>
    <xf numFmtId="0" fontId="6" fillId="0" borderId="15" xfId="22" applyFont="1" applyBorder="1" applyAlignment="1" applyProtection="1">
      <alignment horizontal="justify" vertical="center" wrapText="1"/>
      <protection locked="0"/>
    </xf>
    <xf numFmtId="0" fontId="6" fillId="0" borderId="16" xfId="22" applyFont="1" applyBorder="1" applyAlignment="1" applyProtection="1">
      <alignment horizontal="justify" vertical="center" wrapText="1"/>
      <protection locked="0"/>
    </xf>
    <xf numFmtId="0" fontId="6" fillId="0" borderId="4" xfId="22" applyFont="1" applyBorder="1" applyAlignment="1" applyProtection="1">
      <alignment horizontal="justify" vertical="center" wrapText="1"/>
      <protection locked="0"/>
    </xf>
    <xf numFmtId="0" fontId="6" fillId="0" borderId="19" xfId="22" applyFont="1" applyBorder="1" applyAlignment="1" applyProtection="1">
      <alignment horizontal="justify" vertical="center" wrapText="1"/>
      <protection locked="0"/>
    </xf>
    <xf numFmtId="0" fontId="6" fillId="29" borderId="6" xfId="22" applyFont="1" applyFill="1" applyBorder="1" applyAlignment="1">
      <alignment vertical="center" wrapText="1"/>
    </xf>
    <xf numFmtId="0" fontId="6" fillId="29" borderId="6" xfId="22" applyFont="1" applyFill="1" applyBorder="1" applyAlignment="1">
      <alignment horizontal="center" vertical="center" wrapText="1"/>
    </xf>
    <xf numFmtId="0" fontId="6" fillId="4" borderId="6" xfId="22" applyFont="1" applyFill="1" applyBorder="1" applyAlignment="1" applyProtection="1">
      <alignment horizontal="center" vertical="center" wrapText="1"/>
      <protection locked="0"/>
    </xf>
    <xf numFmtId="0" fontId="6" fillId="29" borderId="28" xfId="22" applyFont="1" applyFill="1" applyBorder="1" applyAlignment="1">
      <alignment horizontal="center" vertical="center" wrapText="1"/>
    </xf>
    <xf numFmtId="0" fontId="6" fillId="29" borderId="29" xfId="22" applyFont="1" applyFill="1" applyBorder="1" applyAlignment="1">
      <alignment horizontal="center" vertical="center" wrapText="1"/>
    </xf>
    <xf numFmtId="0" fontId="6" fillId="4" borderId="62" xfId="22" applyFont="1" applyFill="1" applyBorder="1" applyAlignment="1" applyProtection="1">
      <alignment horizontal="center" vertical="center" wrapText="1"/>
      <protection locked="0"/>
    </xf>
    <xf numFmtId="0" fontId="6" fillId="29" borderId="36" xfId="22" applyFont="1" applyFill="1" applyBorder="1" applyAlignment="1">
      <alignment horizontal="center" vertical="center" wrapText="1"/>
    </xf>
    <xf numFmtId="0" fontId="6" fillId="29" borderId="37" xfId="22" applyFont="1" applyFill="1" applyBorder="1" applyAlignment="1">
      <alignment horizontal="center" vertical="center" wrapText="1"/>
    </xf>
    <xf numFmtId="0" fontId="6" fillId="0" borderId="26" xfId="22" applyFont="1" applyBorder="1" applyAlignment="1" applyProtection="1">
      <alignment horizontal="justify" vertical="center" wrapText="1"/>
      <protection locked="0"/>
    </xf>
    <xf numFmtId="0" fontId="6" fillId="0" borderId="27" xfId="22" applyFont="1" applyBorder="1" applyAlignment="1" applyProtection="1">
      <alignment horizontal="justify" vertical="center" wrapText="1"/>
      <protection locked="0"/>
    </xf>
    <xf numFmtId="0" fontId="6" fillId="0" borderId="1" xfId="26" applyFont="1" applyBorder="1" applyAlignment="1" applyProtection="1">
      <alignment horizontal="center" vertical="center" wrapText="1"/>
      <protection locked="0"/>
    </xf>
    <xf numFmtId="0" fontId="6" fillId="0" borderId="2" xfId="26" applyFont="1" applyBorder="1" applyAlignment="1" applyProtection="1">
      <alignment horizontal="center" vertical="center" wrapText="1"/>
      <protection locked="0"/>
    </xf>
    <xf numFmtId="0" fontId="6" fillId="0" borderId="8" xfId="26" applyFont="1" applyBorder="1" applyAlignment="1" applyProtection="1">
      <alignment horizontal="center" vertical="center" wrapText="1"/>
      <protection locked="0"/>
    </xf>
    <xf numFmtId="0" fontId="6" fillId="29" borderId="26" xfId="22" applyFont="1" applyFill="1" applyBorder="1" applyAlignment="1">
      <alignment horizontal="left" vertical="center" wrapText="1"/>
    </xf>
    <xf numFmtId="0" fontId="6" fillId="0" borderId="9" xfId="20" applyFont="1" applyBorder="1" applyAlignment="1" applyProtection="1">
      <alignment horizontal="center" vertical="center" wrapText="1"/>
      <protection locked="0"/>
    </xf>
    <xf numFmtId="0" fontId="6" fillId="0" borderId="23" xfId="20" applyFont="1" applyBorder="1" applyAlignment="1" applyProtection="1">
      <alignment horizontal="center" vertical="center" wrapText="1"/>
      <protection locked="0"/>
    </xf>
    <xf numFmtId="0" fontId="6" fillId="0" borderId="57" xfId="20" applyFont="1" applyBorder="1" applyAlignment="1" applyProtection="1">
      <alignment horizontal="center" vertical="center" wrapText="1"/>
      <protection locked="0"/>
    </xf>
    <xf numFmtId="0" fontId="6" fillId="29" borderId="15" xfId="22" applyFont="1" applyFill="1" applyBorder="1" applyAlignment="1">
      <alignment horizontal="left" vertical="center" wrapText="1"/>
    </xf>
    <xf numFmtId="0" fontId="23" fillId="0" borderId="15" xfId="22" applyFont="1" applyBorder="1" applyAlignment="1" applyProtection="1">
      <alignment horizontal="center" vertical="center" wrapText="1"/>
      <protection locked="0"/>
    </xf>
    <xf numFmtId="0" fontId="23" fillId="0" borderId="16" xfId="22" applyFont="1" applyBorder="1" applyAlignment="1" applyProtection="1">
      <alignment horizontal="center" vertical="center" wrapText="1"/>
      <protection locked="0"/>
    </xf>
    <xf numFmtId="0" fontId="6" fillId="29" borderId="14" xfId="22" applyFont="1" applyFill="1" applyBorder="1" applyAlignment="1">
      <alignment horizontal="center" vertical="center" wrapText="1"/>
    </xf>
    <xf numFmtId="0" fontId="3" fillId="28" borderId="46" xfId="22" applyFont="1" applyFill="1" applyBorder="1" applyAlignment="1" applyProtection="1">
      <alignment horizontal="center" vertical="center" wrapText="1"/>
    </xf>
    <xf numFmtId="0" fontId="3" fillId="28" borderId="41" xfId="22" applyFont="1" applyFill="1" applyBorder="1" applyAlignment="1" applyProtection="1">
      <alignment horizontal="center" vertical="center" wrapText="1"/>
    </xf>
    <xf numFmtId="0" fontId="3" fillId="29" borderId="23" xfId="22" applyFont="1" applyFill="1" applyBorder="1" applyAlignment="1" applyProtection="1">
      <alignment horizontal="center" vertical="center" wrapText="1"/>
    </xf>
    <xf numFmtId="0" fontId="3" fillId="29" borderId="18" xfId="22" applyFont="1" applyFill="1" applyBorder="1" applyAlignment="1" applyProtection="1">
      <alignment horizontal="center" vertical="center" wrapText="1"/>
    </xf>
    <xf numFmtId="0" fontId="3" fillId="29" borderId="54" xfId="22" applyFont="1" applyFill="1" applyBorder="1" applyAlignment="1" applyProtection="1">
      <alignment horizontal="center" vertical="center" wrapText="1"/>
    </xf>
    <xf numFmtId="0" fontId="3" fillId="29" borderId="55" xfId="22" applyFont="1" applyFill="1" applyBorder="1" applyAlignment="1" applyProtection="1">
      <alignment horizontal="center" vertical="center" wrapText="1"/>
    </xf>
    <xf numFmtId="0" fontId="26" fillId="30" borderId="1" xfId="26" applyFont="1" applyFill="1" applyBorder="1" applyAlignment="1" applyProtection="1">
      <alignment horizontal="center" vertical="center" wrapText="1"/>
    </xf>
    <xf numFmtId="0" fontId="26" fillId="30" borderId="2" xfId="26" applyFont="1" applyFill="1" applyBorder="1" applyAlignment="1" applyProtection="1">
      <alignment horizontal="center" vertical="center" wrapText="1"/>
    </xf>
    <xf numFmtId="0" fontId="26" fillId="30" borderId="8" xfId="26" applyFont="1" applyFill="1" applyBorder="1" applyAlignment="1" applyProtection="1">
      <alignment horizontal="center" vertical="center" wrapText="1"/>
    </xf>
    <xf numFmtId="0" fontId="27" fillId="0" borderId="1" xfId="26" applyFont="1" applyBorder="1" applyAlignment="1">
      <alignment horizontal="center" vertical="center" wrapText="1"/>
    </xf>
    <xf numFmtId="0" fontId="27" fillId="0" borderId="8" xfId="26" applyFont="1" applyBorder="1" applyAlignment="1">
      <alignment horizontal="center" vertical="center" wrapText="1"/>
    </xf>
    <xf numFmtId="0" fontId="6" fillId="30" borderId="3" xfId="26" applyFont="1" applyFill="1" applyBorder="1" applyAlignment="1" applyProtection="1">
      <alignment horizontal="center" vertical="center" wrapText="1"/>
      <protection locked="0"/>
    </xf>
    <xf numFmtId="0" fontId="23" fillId="4" borderId="4" xfId="22" applyFont="1" applyFill="1" applyBorder="1" applyAlignment="1" applyProtection="1">
      <alignment horizontal="center" vertical="center" wrapText="1"/>
      <protection locked="0"/>
    </xf>
    <xf numFmtId="0" fontId="23" fillId="4" borderId="19" xfId="22" applyFont="1" applyFill="1" applyBorder="1" applyAlignment="1" applyProtection="1">
      <alignment horizontal="center" vertical="center" wrapText="1"/>
      <protection locked="0"/>
    </xf>
    <xf numFmtId="0" fontId="3" fillId="29" borderId="2" xfId="22" applyFont="1" applyFill="1" applyBorder="1" applyAlignment="1" applyProtection="1">
      <alignment horizontal="center" vertical="center" wrapText="1"/>
    </xf>
    <xf numFmtId="0" fontId="3" fillId="29" borderId="3" xfId="22" applyFont="1" applyFill="1" applyBorder="1" applyAlignment="1" applyProtection="1">
      <alignment horizontal="center" vertical="center" wrapText="1"/>
    </xf>
    <xf numFmtId="0" fontId="3" fillId="0" borderId="4" xfId="22" applyFont="1" applyBorder="1" applyAlignment="1">
      <alignment horizontal="center"/>
    </xf>
    <xf numFmtId="0" fontId="1" fillId="0" borderId="4" xfId="22" applyBorder="1" applyAlignment="1"/>
    <xf numFmtId="0" fontId="1" fillId="0" borderId="19" xfId="22" applyBorder="1" applyAlignment="1"/>
    <xf numFmtId="0" fontId="26" fillId="0" borderId="1" xfId="26" applyFont="1" applyBorder="1" applyAlignment="1">
      <alignment horizontal="center" vertical="center" wrapText="1"/>
    </xf>
    <xf numFmtId="0" fontId="26" fillId="0" borderId="2" xfId="26" applyFont="1" applyBorder="1" applyAlignment="1">
      <alignment horizontal="center" vertical="center" wrapText="1"/>
    </xf>
    <xf numFmtId="0" fontId="26" fillId="0" borderId="8" xfId="26" applyFont="1" applyBorder="1" applyAlignment="1">
      <alignment horizontal="center" vertical="center" wrapText="1"/>
    </xf>
    <xf numFmtId="0" fontId="26" fillId="0" borderId="1" xfId="26" applyFont="1" applyBorder="1" applyAlignment="1">
      <alignment horizontal="center"/>
    </xf>
    <xf numFmtId="0" fontId="26" fillId="0" borderId="2" xfId="26" applyFont="1" applyBorder="1" applyAlignment="1">
      <alignment horizontal="center"/>
    </xf>
    <xf numFmtId="0" fontId="26" fillId="0" borderId="8" xfId="26" applyFont="1" applyBorder="1" applyAlignment="1">
      <alignment horizontal="center"/>
    </xf>
    <xf numFmtId="0" fontId="3" fillId="29" borderId="20" xfId="22" applyFont="1" applyFill="1" applyBorder="1" applyAlignment="1" applyProtection="1">
      <alignment horizontal="center" vertical="center" wrapText="1"/>
    </xf>
    <xf numFmtId="0" fontId="3" fillId="29" borderId="37" xfId="22" applyFont="1" applyFill="1" applyBorder="1" applyAlignment="1" applyProtection="1">
      <alignment horizontal="center" vertical="center" wrapText="1"/>
    </xf>
    <xf numFmtId="0" fontId="3" fillId="0" borderId="36" xfId="10" applyFont="1" applyFill="1" applyBorder="1" applyAlignment="1">
      <alignment horizontal="center" wrapText="1"/>
    </xf>
    <xf numFmtId="0" fontId="3" fillId="0" borderId="20" xfId="10" applyFont="1" applyFill="1" applyBorder="1" applyAlignment="1">
      <alignment horizontal="center" wrapText="1"/>
    </xf>
    <xf numFmtId="0" fontId="3" fillId="0" borderId="21" xfId="10" applyFont="1" applyFill="1" applyBorder="1" applyAlignment="1">
      <alignment horizontal="center" wrapText="1"/>
    </xf>
    <xf numFmtId="0" fontId="3" fillId="0" borderId="39" xfId="22" applyFont="1" applyBorder="1" applyAlignment="1">
      <alignment horizontal="center"/>
    </xf>
    <xf numFmtId="0" fontId="3" fillId="0" borderId="33" xfId="22" applyFont="1" applyBorder="1" applyAlignment="1">
      <alignment horizontal="center"/>
    </xf>
    <xf numFmtId="0" fontId="3" fillId="0" borderId="38" xfId="22" applyFont="1" applyBorder="1" applyAlignment="1">
      <alignment horizontal="center"/>
    </xf>
    <xf numFmtId="0" fontId="5" fillId="28" borderId="14" xfId="22" applyFont="1" applyFill="1" applyBorder="1" applyAlignment="1" applyProtection="1">
      <alignment horizontal="center" vertical="center" wrapText="1"/>
    </xf>
    <xf numFmtId="0" fontId="5" fillId="28" borderId="15" xfId="22" applyFont="1" applyFill="1" applyBorder="1" applyAlignment="1" applyProtection="1">
      <alignment horizontal="center" vertical="center" wrapText="1"/>
    </xf>
    <xf numFmtId="0" fontId="5" fillId="28" borderId="16" xfId="22" applyFont="1" applyFill="1" applyBorder="1" applyAlignment="1" applyProtection="1">
      <alignment horizontal="center" vertical="center" wrapText="1"/>
    </xf>
    <xf numFmtId="0" fontId="6" fillId="3" borderId="4" xfId="22" applyFont="1" applyFill="1" applyBorder="1" applyAlignment="1">
      <alignment vertical="center" wrapText="1"/>
    </xf>
    <xf numFmtId="0" fontId="23" fillId="0" borderId="4" xfId="22" applyFont="1" applyBorder="1" applyAlignment="1" applyProtection="1">
      <alignment horizontal="center" vertical="center" wrapText="1"/>
      <protection locked="0"/>
    </xf>
    <xf numFmtId="0" fontId="23" fillId="0" borderId="19" xfId="22" applyFont="1" applyBorder="1" applyAlignment="1" applyProtection="1">
      <alignment horizontal="center" vertical="center" wrapText="1"/>
      <protection locked="0"/>
    </xf>
    <xf numFmtId="0" fontId="10" fillId="27" borderId="14" xfId="22" applyFont="1" applyFill="1" applyBorder="1" applyAlignment="1">
      <alignment horizontal="center" vertical="center" wrapText="1"/>
    </xf>
    <xf numFmtId="0" fontId="10" fillId="27" borderId="15" xfId="22" applyFont="1" applyFill="1" applyBorder="1" applyAlignment="1">
      <alignment horizontal="center" vertical="center" wrapText="1"/>
    </xf>
    <xf numFmtId="0" fontId="10" fillId="27" borderId="16" xfId="22" applyFont="1" applyFill="1" applyBorder="1" applyAlignment="1">
      <alignment horizontal="center" vertical="center" wrapText="1"/>
    </xf>
    <xf numFmtId="0" fontId="3" fillId="0" borderId="26" xfId="22" applyFont="1" applyBorder="1" applyAlignment="1">
      <alignment horizontal="center" vertical="center"/>
    </xf>
    <xf numFmtId="0" fontId="3" fillId="0" borderId="27" xfId="22" applyFont="1" applyBorder="1" applyAlignment="1">
      <alignment horizontal="center" vertical="center"/>
    </xf>
    <xf numFmtId="0" fontId="1" fillId="28" borderId="15" xfId="22" applyFill="1" applyBorder="1" applyAlignment="1"/>
    <xf numFmtId="0" fontId="1" fillId="28" borderId="16" xfId="22" applyFill="1" applyBorder="1" applyAlignment="1"/>
    <xf numFmtId="0" fontId="5" fillId="4" borderId="1" xfId="22" applyFont="1" applyFill="1" applyBorder="1" applyAlignment="1" applyProtection="1">
      <alignment horizontal="center" vertical="center" wrapText="1"/>
    </xf>
    <xf numFmtId="0" fontId="5" fillId="4" borderId="2" xfId="22" applyFont="1" applyFill="1" applyBorder="1" applyAlignment="1" applyProtection="1">
      <alignment horizontal="center" vertical="center" wrapText="1"/>
    </xf>
    <xf numFmtId="0" fontId="5" fillId="4" borderId="8" xfId="22" applyFont="1" applyFill="1" applyBorder="1" applyAlignment="1" applyProtection="1">
      <alignment horizontal="center" vertical="center" wrapText="1"/>
    </xf>
    <xf numFmtId="0" fontId="3" fillId="0" borderId="2" xfId="22" applyFont="1" applyFill="1" applyBorder="1" applyAlignment="1" applyProtection="1">
      <alignment horizontal="center" vertical="center" wrapText="1"/>
    </xf>
    <xf numFmtId="0" fontId="21" fillId="0" borderId="4" xfId="22" applyFont="1" applyFill="1" applyBorder="1" applyAlignment="1">
      <alignment horizontal="center" vertical="center" wrapText="1"/>
    </xf>
    <xf numFmtId="0" fontId="21" fillId="0" borderId="19" xfId="22" applyFont="1" applyFill="1" applyBorder="1" applyAlignment="1">
      <alignment horizontal="center" vertical="center" wrapText="1"/>
    </xf>
    <xf numFmtId="164" fontId="16" fillId="0" borderId="36" xfId="37" applyNumberFormat="1" applyFont="1" applyFill="1" applyBorder="1" applyAlignment="1" applyProtection="1">
      <alignment horizontal="center" vertical="center" wrapText="1"/>
    </xf>
    <xf numFmtId="164" fontId="16" fillId="0" borderId="37" xfId="37" applyNumberFormat="1" applyFont="1" applyFill="1" applyBorder="1" applyAlignment="1" applyProtection="1">
      <alignment horizontal="center" vertical="center" wrapText="1"/>
    </xf>
    <xf numFmtId="0" fontId="18" fillId="23" borderId="60" xfId="2" applyFont="1" applyFill="1" applyBorder="1" applyAlignment="1">
      <alignment horizontal="center" vertical="center" wrapText="1"/>
    </xf>
    <xf numFmtId="0" fontId="18" fillId="23" borderId="24" xfId="2" applyFont="1" applyFill="1" applyBorder="1" applyAlignment="1">
      <alignment horizontal="center" vertical="center" wrapText="1"/>
    </xf>
    <xf numFmtId="0" fontId="18" fillId="23" borderId="59" xfId="2" applyFont="1" applyFill="1" applyBorder="1" applyAlignment="1">
      <alignment horizontal="center" vertical="center" wrapText="1"/>
    </xf>
    <xf numFmtId="0" fontId="16" fillId="0" borderId="1" xfId="11" applyFont="1" applyFill="1" applyBorder="1" applyAlignment="1">
      <alignment horizontal="center"/>
    </xf>
    <xf numFmtId="0" fontId="16" fillId="0" borderId="3" xfId="11" applyFont="1" applyFill="1" applyBorder="1" applyAlignment="1">
      <alignment horizontal="center"/>
    </xf>
    <xf numFmtId="0" fontId="16" fillId="0" borderId="36" xfId="11" applyFont="1" applyFill="1" applyBorder="1" applyAlignment="1">
      <alignment horizontal="center"/>
    </xf>
    <xf numFmtId="0" fontId="16" fillId="0" borderId="37" xfId="11" applyFont="1" applyFill="1" applyBorder="1" applyAlignment="1">
      <alignment horizontal="center"/>
    </xf>
    <xf numFmtId="164" fontId="16" fillId="0" borderId="1" xfId="37" applyNumberFormat="1" applyFont="1" applyFill="1" applyBorder="1" applyAlignment="1" applyProtection="1">
      <alignment horizontal="center" vertical="center" wrapText="1"/>
    </xf>
    <xf numFmtId="164" fontId="16" fillId="0" borderId="3" xfId="37" applyNumberFormat="1" applyFont="1" applyFill="1" applyBorder="1" applyAlignment="1" applyProtection="1">
      <alignment horizontal="center" vertical="center" wrapText="1"/>
    </xf>
    <xf numFmtId="3" fontId="16" fillId="0" borderId="1" xfId="11" applyNumberFormat="1" applyFont="1" applyFill="1" applyBorder="1" applyAlignment="1">
      <alignment horizontal="center"/>
    </xf>
    <xf numFmtId="3" fontId="16" fillId="0" borderId="3" xfId="11" applyNumberFormat="1" applyFont="1" applyFill="1" applyBorder="1" applyAlignment="1">
      <alignment horizontal="center"/>
    </xf>
    <xf numFmtId="168" fontId="18" fillId="0" borderId="1" xfId="37" applyNumberFormat="1" applyFont="1" applyFill="1" applyBorder="1" applyAlignment="1" applyProtection="1">
      <alignment horizontal="center" vertical="center" wrapText="1"/>
      <protection locked="0"/>
    </xf>
    <xf numFmtId="168" fontId="18" fillId="0" borderId="8" xfId="37" applyNumberFormat="1" applyFont="1" applyFill="1" applyBorder="1" applyAlignment="1" applyProtection="1">
      <alignment horizontal="center" vertical="center" wrapText="1"/>
      <protection locked="0"/>
    </xf>
    <xf numFmtId="0" fontId="16" fillId="0" borderId="1" xfId="2" applyFont="1" applyBorder="1" applyAlignment="1">
      <alignment horizontal="center" wrapText="1"/>
    </xf>
    <xf numFmtId="0" fontId="16" fillId="0" borderId="3" xfId="2" applyFont="1" applyBorder="1" applyAlignment="1">
      <alignment horizontal="center" wrapText="1"/>
    </xf>
    <xf numFmtId="0" fontId="18" fillId="22" borderId="1" xfId="2" applyFont="1" applyFill="1" applyBorder="1" applyAlignment="1" applyProtection="1">
      <alignment horizontal="center" vertical="center" wrapText="1"/>
      <protection locked="0"/>
    </xf>
    <xf numFmtId="0" fontId="18" fillId="22" borderId="8" xfId="2" applyFont="1" applyFill="1" applyBorder="1" applyAlignment="1" applyProtection="1">
      <alignment horizontal="center" vertical="center" wrapText="1"/>
      <protection locked="0"/>
    </xf>
    <xf numFmtId="43" fontId="18" fillId="0" borderId="1" xfId="37" applyFont="1" applyFill="1" applyBorder="1" applyAlignment="1" applyProtection="1">
      <alignment horizontal="center" vertical="center" wrapText="1"/>
      <protection locked="0"/>
    </xf>
    <xf numFmtId="43" fontId="18" fillId="0" borderId="8" xfId="37" applyFont="1" applyFill="1" applyBorder="1" applyAlignment="1" applyProtection="1">
      <alignment horizontal="center" vertical="center" wrapText="1"/>
      <protection locked="0"/>
    </xf>
    <xf numFmtId="0" fontId="18" fillId="22" borderId="28" xfId="2" applyFont="1" applyFill="1" applyBorder="1" applyAlignment="1">
      <alignment horizontal="center" wrapText="1"/>
    </xf>
    <xf numFmtId="0" fontId="18" fillId="22" borderId="30" xfId="2" applyFont="1" applyFill="1" applyBorder="1" applyAlignment="1">
      <alignment horizontal="center" wrapText="1"/>
    </xf>
    <xf numFmtId="0" fontId="18" fillId="22" borderId="31" xfId="2" applyFont="1" applyFill="1" applyBorder="1" applyAlignment="1">
      <alignment horizontal="center" wrapText="1"/>
    </xf>
    <xf numFmtId="0" fontId="16" fillId="0" borderId="1" xfId="2" applyFont="1" applyFill="1" applyBorder="1" applyAlignment="1">
      <alignment horizontal="center" wrapText="1"/>
    </xf>
    <xf numFmtId="0" fontId="16" fillId="0" borderId="3" xfId="2" applyFont="1" applyFill="1" applyBorder="1" applyAlignment="1">
      <alignment horizontal="center" wrapText="1"/>
    </xf>
    <xf numFmtId="4" fontId="16" fillId="0" borderId="1" xfId="2" applyNumberFormat="1" applyFont="1" applyFill="1" applyBorder="1" applyAlignment="1">
      <alignment horizontal="center" vertical="center" wrapText="1"/>
    </xf>
    <xf numFmtId="4" fontId="16" fillId="0" borderId="2" xfId="2" applyNumberFormat="1" applyFont="1" applyFill="1" applyBorder="1" applyAlignment="1">
      <alignment horizontal="center" vertical="center" wrapText="1"/>
    </xf>
    <xf numFmtId="4" fontId="16" fillId="0" borderId="3" xfId="2" applyNumberFormat="1" applyFont="1" applyFill="1" applyBorder="1" applyAlignment="1">
      <alignment horizontal="center" vertical="center" wrapText="1"/>
    </xf>
    <xf numFmtId="0" fontId="18" fillId="22" borderId="3" xfId="2" applyFont="1" applyFill="1" applyBorder="1" applyAlignment="1" applyProtection="1">
      <alignment horizontal="center" vertical="center" wrapText="1"/>
      <protection locked="0"/>
    </xf>
    <xf numFmtId="0" fontId="16" fillId="0" borderId="2" xfId="2" applyFont="1" applyFill="1" applyBorder="1" applyAlignment="1">
      <alignment horizontal="center"/>
    </xf>
    <xf numFmtId="0" fontId="16" fillId="0" borderId="3" xfId="2" applyFont="1" applyFill="1" applyBorder="1" applyAlignment="1">
      <alignment horizontal="center"/>
    </xf>
    <xf numFmtId="0" fontId="16" fillId="0" borderId="1" xfId="2" applyFont="1" applyBorder="1" applyAlignment="1">
      <alignment horizontal="center"/>
    </xf>
    <xf numFmtId="0" fontId="16" fillId="0" borderId="2" xfId="2" applyFont="1" applyBorder="1" applyAlignment="1">
      <alignment horizontal="center"/>
    </xf>
    <xf numFmtId="0" fontId="16" fillId="0" borderId="3" xfId="2" applyFont="1" applyBorder="1" applyAlignment="1">
      <alignment horizontal="center"/>
    </xf>
    <xf numFmtId="0" fontId="18" fillId="0" borderId="12" xfId="2" applyFont="1" applyFill="1" applyBorder="1" applyAlignment="1">
      <alignment horizontal="center" vertical="center" wrapText="1"/>
    </xf>
    <xf numFmtId="0" fontId="22" fillId="26" borderId="56" xfId="2" applyFont="1" applyFill="1" applyBorder="1" applyAlignment="1">
      <alignment horizontal="center" vertical="center" wrapText="1"/>
    </xf>
    <xf numFmtId="0" fontId="22" fillId="26" borderId="30" xfId="2" applyFont="1" applyFill="1" applyBorder="1" applyAlignment="1">
      <alignment horizontal="center" vertical="center" wrapText="1"/>
    </xf>
    <xf numFmtId="0" fontId="22" fillId="26" borderId="31" xfId="2" applyFont="1" applyFill="1" applyBorder="1" applyAlignment="1">
      <alignment horizontal="center" vertical="center" wrapText="1"/>
    </xf>
    <xf numFmtId="0" fontId="20" fillId="23" borderId="56" xfId="2" applyFont="1" applyFill="1" applyBorder="1" applyAlignment="1" applyProtection="1">
      <alignment horizontal="center" vertical="center" wrapText="1"/>
    </xf>
    <xf numFmtId="0" fontId="20" fillId="23" borderId="30" xfId="2" applyFont="1" applyFill="1" applyBorder="1" applyAlignment="1" applyProtection="1">
      <alignment horizontal="center" vertical="center" wrapText="1"/>
    </xf>
    <xf numFmtId="0" fontId="20" fillId="23" borderId="31" xfId="2" applyFont="1" applyFill="1" applyBorder="1" applyAlignment="1" applyProtection="1">
      <alignment horizontal="center" vertical="center" wrapText="1"/>
    </xf>
    <xf numFmtId="0" fontId="42" fillId="0" borderId="12" xfId="2" applyFont="1" applyFill="1" applyBorder="1" applyAlignment="1">
      <alignment horizontal="center" vertical="center" wrapText="1"/>
    </xf>
    <xf numFmtId="0" fontId="18" fillId="22" borderId="36" xfId="2" applyFont="1" applyFill="1" applyBorder="1" applyAlignment="1">
      <alignment vertical="center" wrapText="1"/>
    </xf>
    <xf numFmtId="0" fontId="18" fillId="22" borderId="37" xfId="2" applyFont="1" applyFill="1" applyBorder="1" applyAlignment="1">
      <alignment vertical="center" wrapText="1"/>
    </xf>
    <xf numFmtId="0" fontId="16" fillId="0" borderId="1" xfId="2" applyFont="1" applyFill="1" applyBorder="1" applyAlignment="1" applyProtection="1">
      <alignment horizontal="center" vertical="center" wrapText="1"/>
    </xf>
    <xf numFmtId="0" fontId="16" fillId="0" borderId="2" xfId="2" applyFont="1" applyFill="1" applyBorder="1" applyAlignment="1" applyProtection="1">
      <alignment horizontal="center" vertical="center" wrapText="1"/>
    </xf>
    <xf numFmtId="0" fontId="16" fillId="0" borderId="3" xfId="2" applyFont="1" applyFill="1" applyBorder="1" applyAlignment="1" applyProtection="1">
      <alignment horizontal="center" vertical="center" wrapText="1"/>
    </xf>
    <xf numFmtId="0" fontId="38" fillId="0" borderId="1" xfId="2" applyFont="1" applyFill="1" applyBorder="1" applyAlignment="1">
      <alignment horizontal="center" vertical="center" wrapText="1"/>
    </xf>
    <xf numFmtId="0" fontId="38" fillId="0" borderId="8" xfId="2" applyFont="1" applyFill="1" applyBorder="1" applyAlignment="1">
      <alignment horizontal="center" vertical="center" wrapText="1"/>
    </xf>
    <xf numFmtId="0" fontId="16" fillId="24" borderId="1" xfId="2" applyFont="1" applyFill="1" applyBorder="1" applyAlignment="1" applyProtection="1">
      <alignment horizontal="center" vertical="center" wrapText="1"/>
    </xf>
    <xf numFmtId="0" fontId="20" fillId="24" borderId="2" xfId="2" applyFont="1" applyFill="1" applyBorder="1" applyAlignment="1" applyProtection="1">
      <alignment horizontal="center" vertical="center" wrapText="1"/>
    </xf>
    <xf numFmtId="0" fontId="20" fillId="24" borderId="8" xfId="2" applyFont="1" applyFill="1" applyBorder="1" applyAlignment="1" applyProtection="1">
      <alignment horizontal="center" vertical="center" wrapText="1"/>
    </xf>
    <xf numFmtId="0" fontId="16" fillId="0" borderId="8" xfId="2" applyFont="1" applyBorder="1" applyAlignment="1">
      <alignment horizontal="center"/>
    </xf>
    <xf numFmtId="0" fontId="16" fillId="0" borderId="1" xfId="2" applyFont="1" applyFill="1" applyBorder="1" applyAlignment="1">
      <alignment horizontal="center" vertical="center" wrapText="1"/>
    </xf>
    <xf numFmtId="0" fontId="16" fillId="0" borderId="2" xfId="2" applyFont="1" applyFill="1" applyBorder="1" applyAlignment="1">
      <alignment horizontal="center" vertical="center" wrapText="1"/>
    </xf>
    <xf numFmtId="0" fontId="16" fillId="0" borderId="8" xfId="2" applyFont="1" applyFill="1" applyBorder="1" applyAlignment="1">
      <alignment horizontal="center" vertical="center" wrapText="1"/>
    </xf>
    <xf numFmtId="0" fontId="16" fillId="0" borderId="1" xfId="2" applyFont="1" applyFill="1" applyBorder="1" applyAlignment="1">
      <alignment horizontal="center"/>
    </xf>
    <xf numFmtId="0" fontId="16" fillId="0" borderId="8" xfId="2" applyFont="1" applyFill="1" applyBorder="1" applyAlignment="1">
      <alignment horizontal="center"/>
    </xf>
    <xf numFmtId="0" fontId="18" fillId="22" borderId="1" xfId="2" applyFont="1" applyFill="1" applyBorder="1" applyAlignment="1">
      <alignment horizontal="left" vertical="center" wrapText="1"/>
    </xf>
    <xf numFmtId="0" fontId="18" fillId="22" borderId="3" xfId="2" applyFont="1" applyFill="1" applyBorder="1" applyAlignment="1">
      <alignment horizontal="left" vertical="center" wrapText="1"/>
    </xf>
    <xf numFmtId="0" fontId="16" fillId="22" borderId="1" xfId="2" applyFont="1" applyFill="1" applyBorder="1" applyAlignment="1" applyProtection="1">
      <alignment horizontal="center" vertical="center" wrapText="1"/>
    </xf>
    <xf numFmtId="0" fontId="16" fillId="22" borderId="2" xfId="2" applyFont="1" applyFill="1" applyBorder="1" applyAlignment="1" applyProtection="1">
      <alignment horizontal="center" vertical="center" wrapText="1"/>
    </xf>
    <xf numFmtId="0" fontId="16" fillId="22" borderId="3" xfId="2" applyFont="1" applyFill="1" applyBorder="1" applyAlignment="1" applyProtection="1">
      <alignment horizontal="center" vertical="center" wrapText="1"/>
    </xf>
    <xf numFmtId="0" fontId="16" fillId="22" borderId="36" xfId="2" applyFont="1" applyFill="1" applyBorder="1" applyAlignment="1" applyProtection="1">
      <alignment horizontal="center" vertical="center" wrapText="1"/>
    </xf>
    <xf numFmtId="0" fontId="16" fillId="22" borderId="20" xfId="2" applyFont="1" applyFill="1" applyBorder="1" applyAlignment="1" applyProtection="1">
      <alignment horizontal="center" vertical="center" wrapText="1"/>
    </xf>
    <xf numFmtId="0" fontId="16" fillId="22" borderId="37" xfId="2" applyFont="1" applyFill="1" applyBorder="1" applyAlignment="1" applyProtection="1">
      <alignment horizontal="center" vertical="center" wrapText="1"/>
    </xf>
    <xf numFmtId="0" fontId="16" fillId="0" borderId="12" xfId="2" applyFont="1" applyBorder="1" applyAlignment="1">
      <alignment horizontal="center"/>
    </xf>
    <xf numFmtId="0" fontId="18" fillId="25" borderId="1" xfId="2" applyFont="1" applyFill="1" applyBorder="1" applyAlignment="1">
      <alignment vertical="center" wrapText="1"/>
    </xf>
    <xf numFmtId="0" fontId="18" fillId="25" borderId="3" xfId="2" applyFont="1" applyFill="1" applyBorder="1" applyAlignment="1">
      <alignment vertical="center" wrapText="1"/>
    </xf>
    <xf numFmtId="0" fontId="18" fillId="0" borderId="1" xfId="2" applyFont="1" applyBorder="1" applyAlignment="1" applyProtection="1">
      <alignment horizontal="center" vertical="center" wrapText="1"/>
      <protection locked="0"/>
    </xf>
    <xf numFmtId="0" fontId="18" fillId="0" borderId="2" xfId="2" applyFont="1" applyBorder="1" applyAlignment="1" applyProtection="1">
      <alignment horizontal="center" vertical="center" wrapText="1"/>
      <protection locked="0"/>
    </xf>
    <xf numFmtId="0" fontId="18" fillId="0" borderId="8" xfId="2" applyFont="1" applyBorder="1" applyAlignment="1" applyProtection="1">
      <alignment horizontal="center" vertical="center" wrapText="1"/>
      <protection locked="0"/>
    </xf>
    <xf numFmtId="0" fontId="18" fillId="22" borderId="36" xfId="2" applyFont="1" applyFill="1" applyBorder="1" applyAlignment="1">
      <alignment horizontal="left" vertical="center" wrapText="1"/>
    </xf>
    <xf numFmtId="0" fontId="18" fillId="22" borderId="37" xfId="2" applyFont="1" applyFill="1" applyBorder="1" applyAlignment="1">
      <alignment horizontal="left" vertical="center" wrapText="1"/>
    </xf>
    <xf numFmtId="0" fontId="18" fillId="0" borderId="36" xfId="2" applyFont="1" applyBorder="1" applyAlignment="1" applyProtection="1">
      <alignment horizontal="center" vertical="center" wrapText="1"/>
      <protection locked="0"/>
    </xf>
    <xf numFmtId="0" fontId="18" fillId="0" borderId="20" xfId="2" applyFont="1" applyBorder="1" applyAlignment="1" applyProtection="1">
      <alignment horizontal="center" vertical="center" wrapText="1"/>
      <protection locked="0"/>
    </xf>
    <xf numFmtId="0" fontId="18" fillId="0" borderId="21" xfId="2" applyFont="1" applyBorder="1" applyAlignment="1" applyProtection="1">
      <alignment horizontal="center" vertical="center" wrapText="1"/>
      <protection locked="0"/>
    </xf>
    <xf numFmtId="0" fontId="16" fillId="0" borderId="36" xfId="2" applyFont="1" applyBorder="1" applyAlignment="1">
      <alignment horizontal="center" vertical="center"/>
    </xf>
    <xf numFmtId="0" fontId="16" fillId="0" borderId="20" xfId="2" applyFont="1" applyBorder="1" applyAlignment="1">
      <alignment horizontal="center" vertical="center"/>
    </xf>
    <xf numFmtId="0" fontId="16" fillId="0" borderId="21" xfId="2" applyFont="1" applyBorder="1" applyAlignment="1">
      <alignment horizontal="center" vertical="center"/>
    </xf>
    <xf numFmtId="0" fontId="16" fillId="23" borderId="46" xfId="2" applyFont="1" applyFill="1" applyBorder="1" applyAlignment="1" applyProtection="1">
      <alignment horizontal="center" vertical="center" wrapText="1"/>
    </xf>
    <xf numFmtId="0" fontId="16" fillId="23" borderId="41" xfId="2" applyFont="1" applyFill="1" applyBorder="1" applyAlignment="1" applyProtection="1">
      <alignment horizontal="center" vertical="center" wrapText="1"/>
    </xf>
    <xf numFmtId="0" fontId="16" fillId="22" borderId="9" xfId="2" applyFont="1" applyFill="1" applyBorder="1" applyAlignment="1" applyProtection="1">
      <alignment horizontal="center" vertical="center" wrapText="1"/>
    </xf>
    <xf numFmtId="0" fontId="16" fillId="22" borderId="23" xfId="2" applyFont="1" applyFill="1" applyBorder="1" applyAlignment="1" applyProtection="1">
      <alignment horizontal="center" vertical="center" wrapText="1"/>
    </xf>
    <xf numFmtId="0" fontId="16" fillId="22" borderId="18" xfId="2" applyFont="1" applyFill="1" applyBorder="1" applyAlignment="1" applyProtection="1">
      <alignment horizontal="center" vertical="center" wrapText="1"/>
    </xf>
    <xf numFmtId="0" fontId="16" fillId="22" borderId="51" xfId="2" applyFont="1" applyFill="1" applyBorder="1" applyAlignment="1" applyProtection="1">
      <alignment horizontal="center" vertical="center" wrapText="1"/>
    </xf>
    <xf numFmtId="0" fontId="16" fillId="22" borderId="54" xfId="2" applyFont="1" applyFill="1" applyBorder="1" applyAlignment="1" applyProtection="1">
      <alignment horizontal="center" vertical="center" wrapText="1"/>
    </xf>
    <xf numFmtId="0" fontId="16" fillId="22" borderId="55" xfId="2" applyFont="1" applyFill="1" applyBorder="1" applyAlignment="1" applyProtection="1">
      <alignment horizontal="center" vertical="center" wrapText="1"/>
    </xf>
    <xf numFmtId="0" fontId="20" fillId="24" borderId="1" xfId="2" applyFont="1" applyFill="1" applyBorder="1" applyAlignment="1" applyProtection="1">
      <alignment horizontal="center" vertical="center" wrapText="1"/>
    </xf>
    <xf numFmtId="0" fontId="18" fillId="0" borderId="1" xfId="2" applyFont="1" applyFill="1" applyBorder="1" applyAlignment="1" applyProtection="1">
      <alignment horizontal="center" vertical="center" wrapText="1"/>
      <protection locked="0"/>
    </xf>
    <xf numFmtId="0" fontId="18" fillId="0" borderId="2" xfId="2" applyFont="1" applyFill="1" applyBorder="1" applyAlignment="1" applyProtection="1">
      <alignment horizontal="center" vertical="center" wrapText="1"/>
      <protection locked="0"/>
    </xf>
    <xf numFmtId="0" fontId="18" fillId="0" borderId="8" xfId="2" applyFont="1" applyFill="1" applyBorder="1" applyAlignment="1" applyProtection="1">
      <alignment horizontal="center" vertical="center" wrapText="1"/>
      <protection locked="0"/>
    </xf>
    <xf numFmtId="0" fontId="18" fillId="22" borderId="38" xfId="2" applyFont="1" applyFill="1" applyBorder="1" applyAlignment="1">
      <alignment horizontal="center" vertical="center" wrapText="1"/>
    </xf>
    <xf numFmtId="0" fontId="18" fillId="22" borderId="39" xfId="2" applyFont="1" applyFill="1" applyBorder="1" applyAlignment="1">
      <alignment horizontal="center" vertical="center" wrapText="1"/>
    </xf>
    <xf numFmtId="0" fontId="18" fillId="0" borderId="38" xfId="2" applyFont="1" applyBorder="1" applyAlignment="1" applyProtection="1">
      <alignment horizontal="center" vertical="center" wrapText="1"/>
      <protection locked="0"/>
    </xf>
    <xf numFmtId="0" fontId="18" fillId="0" borderId="12" xfId="2" applyFont="1" applyBorder="1" applyAlignment="1" applyProtection="1">
      <alignment horizontal="center" vertical="center" wrapText="1"/>
      <protection locked="0"/>
    </xf>
    <xf numFmtId="0" fontId="18" fillId="0" borderId="13" xfId="2" applyFont="1" applyBorder="1" applyAlignment="1" applyProtection="1">
      <alignment horizontal="center" vertical="center" wrapText="1"/>
      <protection locked="0"/>
    </xf>
    <xf numFmtId="0" fontId="18" fillId="24" borderId="1" xfId="2" applyFont="1" applyFill="1" applyBorder="1" applyAlignment="1" applyProtection="1">
      <alignment horizontal="center" vertical="center" wrapText="1"/>
      <protection locked="0"/>
    </xf>
    <xf numFmtId="0" fontId="18" fillId="24" borderId="2" xfId="2" applyFont="1" applyFill="1" applyBorder="1" applyAlignment="1" applyProtection="1">
      <alignment horizontal="center" vertical="center" wrapText="1"/>
      <protection locked="0"/>
    </xf>
    <xf numFmtId="0" fontId="18" fillId="24" borderId="8" xfId="2" applyFont="1" applyFill="1" applyBorder="1" applyAlignment="1" applyProtection="1">
      <alignment horizontal="center" vertical="center" wrapText="1"/>
      <protection locked="0"/>
    </xf>
    <xf numFmtId="0" fontId="18" fillId="22" borderId="28" xfId="2" applyFont="1" applyFill="1" applyBorder="1" applyAlignment="1">
      <alignment vertical="center" wrapText="1"/>
    </xf>
    <xf numFmtId="0" fontId="18" fillId="22" borderId="29" xfId="2" applyFont="1" applyFill="1" applyBorder="1" applyAlignment="1">
      <alignment vertical="center" wrapText="1"/>
    </xf>
    <xf numFmtId="4" fontId="18" fillId="0" borderId="28" xfId="2" applyNumberFormat="1" applyFont="1" applyBorder="1" applyAlignment="1" applyProtection="1">
      <alignment horizontal="justify" vertical="center" wrapText="1"/>
      <protection locked="0"/>
    </xf>
    <xf numFmtId="4" fontId="18" fillId="0" borderId="30" xfId="2" applyNumberFormat="1" applyFont="1" applyBorder="1" applyAlignment="1" applyProtection="1">
      <alignment horizontal="justify" vertical="center" wrapText="1"/>
      <protection locked="0"/>
    </xf>
    <xf numFmtId="4" fontId="18" fillId="0" borderId="31" xfId="2" applyNumberFormat="1" applyFont="1" applyBorder="1" applyAlignment="1" applyProtection="1">
      <alignment horizontal="justify" vertical="center" wrapText="1"/>
      <protection locked="0"/>
    </xf>
    <xf numFmtId="0" fontId="18" fillId="22" borderId="36" xfId="2" applyFont="1" applyFill="1" applyBorder="1" applyAlignment="1">
      <alignment horizontal="center" vertical="center" wrapText="1"/>
    </xf>
    <xf numFmtId="0" fontId="18" fillId="22" borderId="37" xfId="2" applyFont="1" applyFill="1" applyBorder="1" applyAlignment="1">
      <alignment horizontal="center" vertical="center" wrapText="1"/>
    </xf>
    <xf numFmtId="0" fontId="18" fillId="22" borderId="1" xfId="2" applyFont="1" applyFill="1" applyBorder="1" applyAlignment="1">
      <alignment vertical="center" wrapText="1"/>
    </xf>
    <xf numFmtId="0" fontId="18" fillId="22" borderId="3" xfId="2" applyFont="1" applyFill="1" applyBorder="1" applyAlignment="1">
      <alignment vertical="center" wrapText="1"/>
    </xf>
    <xf numFmtId="0" fontId="18" fillId="22" borderId="56" xfId="2" applyFont="1" applyFill="1" applyBorder="1" applyAlignment="1">
      <alignment horizontal="center" vertical="center" wrapText="1"/>
    </xf>
    <xf numFmtId="0" fontId="18" fillId="22" borderId="30" xfId="2" applyFont="1" applyFill="1" applyBorder="1" applyAlignment="1">
      <alignment horizontal="center" vertical="center" wrapText="1"/>
    </xf>
    <xf numFmtId="0" fontId="18" fillId="22" borderId="29" xfId="2" applyFont="1" applyFill="1" applyBorder="1" applyAlignment="1">
      <alignment horizontal="center" vertical="center" wrapText="1"/>
    </xf>
    <xf numFmtId="0" fontId="18" fillId="0" borderId="36" xfId="2" applyFont="1" applyFill="1" applyBorder="1" applyAlignment="1" applyProtection="1">
      <alignment horizontal="justify" vertical="center" wrapText="1"/>
      <protection locked="0"/>
    </xf>
    <xf numFmtId="0" fontId="18" fillId="0" borderId="20" xfId="2" applyFont="1" applyFill="1" applyBorder="1" applyAlignment="1" applyProtection="1">
      <alignment horizontal="justify" vertical="center" wrapText="1"/>
      <protection locked="0"/>
    </xf>
    <xf numFmtId="0" fontId="18" fillId="0" borderId="21" xfId="2" applyFont="1" applyFill="1" applyBorder="1" applyAlignment="1" applyProtection="1">
      <alignment horizontal="justify" vertical="center" wrapText="1"/>
      <protection locked="0"/>
    </xf>
    <xf numFmtId="0" fontId="18" fillId="24" borderId="28" xfId="2" quotePrefix="1" applyFont="1" applyFill="1" applyBorder="1" applyAlignment="1" applyProtection="1">
      <alignment horizontal="center" vertical="center" wrapText="1"/>
      <protection locked="0"/>
    </xf>
    <xf numFmtId="0" fontId="18" fillId="24" borderId="29" xfId="2" quotePrefix="1" applyFont="1" applyFill="1" applyBorder="1" applyAlignment="1" applyProtection="1">
      <alignment horizontal="center" vertical="center" wrapText="1"/>
      <protection locked="0"/>
    </xf>
    <xf numFmtId="0" fontId="18" fillId="22" borderId="28" xfId="2" applyFont="1" applyFill="1" applyBorder="1" applyAlignment="1">
      <alignment horizontal="center" vertical="center" wrapText="1"/>
    </xf>
    <xf numFmtId="0" fontId="18" fillId="23" borderId="52" xfId="2" applyFont="1" applyFill="1" applyBorder="1" applyAlignment="1">
      <alignment horizontal="center" vertical="center" wrapText="1"/>
    </xf>
    <xf numFmtId="0" fontId="18" fillId="23" borderId="40" xfId="2" applyFont="1" applyFill="1" applyBorder="1" applyAlignment="1">
      <alignment horizontal="center" vertical="center" wrapText="1"/>
    </xf>
    <xf numFmtId="0" fontId="18" fillId="22" borderId="2" xfId="2" applyFont="1" applyFill="1" applyBorder="1" applyAlignment="1" applyProtection="1">
      <alignment horizontal="center" vertical="center" wrapText="1"/>
      <protection locked="0"/>
    </xf>
    <xf numFmtId="0" fontId="18" fillId="22" borderId="31" xfId="2" applyFont="1" applyFill="1" applyBorder="1" applyAlignment="1">
      <alignment horizontal="center" vertical="center" wrapText="1"/>
    </xf>
    <xf numFmtId="0" fontId="18" fillId="0" borderId="28" xfId="2" applyFont="1" applyBorder="1" applyAlignment="1" applyProtection="1">
      <alignment horizontal="center" vertical="center" wrapText="1"/>
      <protection locked="0"/>
    </xf>
    <xf numFmtId="0" fontId="18" fillId="0" borderId="30" xfId="2" applyFont="1" applyBorder="1" applyAlignment="1" applyProtection="1">
      <alignment horizontal="center" vertical="center" wrapText="1"/>
      <protection locked="0"/>
    </xf>
    <xf numFmtId="0" fontId="18" fillId="0" borderId="31" xfId="2" applyFont="1" applyBorder="1" applyAlignment="1" applyProtection="1">
      <alignment horizontal="center" vertical="center" wrapText="1"/>
      <protection locked="0"/>
    </xf>
    <xf numFmtId="0" fontId="18" fillId="22" borderId="28" xfId="2" applyFont="1" applyFill="1" applyBorder="1" applyAlignment="1">
      <alignment horizontal="left" vertical="center" wrapText="1"/>
    </xf>
    <xf numFmtId="0" fontId="18" fillId="22" borderId="29" xfId="2" applyFont="1" applyFill="1" applyBorder="1" applyAlignment="1">
      <alignment horizontal="left" vertical="center" wrapText="1"/>
    </xf>
    <xf numFmtId="0" fontId="18" fillId="0" borderId="36" xfId="2" applyFont="1" applyBorder="1" applyAlignment="1" applyProtection="1">
      <alignment horizontal="justify" vertical="center" wrapText="1"/>
      <protection locked="0"/>
    </xf>
    <xf numFmtId="0" fontId="18" fillId="0" borderId="20" xfId="2" applyFont="1" applyBorder="1" applyAlignment="1" applyProtection="1">
      <alignment horizontal="justify" vertical="center" wrapText="1"/>
      <protection locked="0"/>
    </xf>
    <xf numFmtId="0" fontId="18" fillId="0" borderId="21" xfId="2" applyFont="1" applyBorder="1" applyAlignment="1" applyProtection="1">
      <alignment horizontal="justify" vertical="center" wrapText="1"/>
      <protection locked="0"/>
    </xf>
    <xf numFmtId="0" fontId="18" fillId="0" borderId="36" xfId="2" applyFont="1" applyFill="1" applyBorder="1" applyAlignment="1" applyProtection="1">
      <alignment horizontal="center" vertical="center" wrapText="1"/>
      <protection locked="0"/>
    </xf>
    <xf numFmtId="0" fontId="18" fillId="0" borderId="20" xfId="2" applyFont="1" applyFill="1" applyBorder="1" applyAlignment="1" applyProtection="1">
      <alignment horizontal="center" vertical="center" wrapText="1"/>
      <protection locked="0"/>
    </xf>
    <xf numFmtId="0" fontId="18" fillId="0" borderId="21" xfId="2" applyFont="1" applyFill="1" applyBorder="1" applyAlignment="1" applyProtection="1">
      <alignment horizontal="center" vertical="center" wrapText="1"/>
      <protection locked="0"/>
    </xf>
    <xf numFmtId="0" fontId="18" fillId="0" borderId="1" xfId="2" applyFont="1" applyBorder="1" applyAlignment="1" applyProtection="1">
      <alignment horizontal="left" vertical="center" wrapText="1"/>
      <protection locked="0"/>
    </xf>
    <xf numFmtId="0" fontId="18" fillId="0" borderId="2" xfId="2" applyFont="1" applyBorder="1" applyAlignment="1" applyProtection="1">
      <alignment horizontal="left" vertical="center" wrapText="1"/>
      <protection locked="0"/>
    </xf>
    <xf numFmtId="0" fontId="18" fillId="0" borderId="8" xfId="2" applyFont="1" applyBorder="1" applyAlignment="1" applyProtection="1">
      <alignment horizontal="left" vertical="center" wrapText="1"/>
      <protection locked="0"/>
    </xf>
    <xf numFmtId="0" fontId="3" fillId="0" borderId="4" xfId="2" applyFont="1" applyBorder="1" applyAlignment="1">
      <alignment horizontal="center" vertical="center" wrapText="1"/>
    </xf>
    <xf numFmtId="0" fontId="3" fillId="0" borderId="4" xfId="2" applyFont="1" applyFill="1" applyBorder="1" applyAlignment="1" applyProtection="1">
      <alignment horizontal="center" vertical="center" wrapText="1"/>
    </xf>
    <xf numFmtId="0" fontId="6" fillId="0" borderId="4" xfId="2" applyFont="1" applyFill="1" applyBorder="1" applyAlignment="1" applyProtection="1">
      <alignment horizontal="center" vertical="center" wrapText="1"/>
      <protection locked="0"/>
    </xf>
    <xf numFmtId="0" fontId="6" fillId="0" borderId="19" xfId="2" applyFont="1" applyFill="1" applyBorder="1" applyAlignment="1" applyProtection="1">
      <alignment horizontal="center" vertical="center" wrapText="1"/>
      <protection locked="0"/>
    </xf>
    <xf numFmtId="0" fontId="3" fillId="0" borderId="12" xfId="2" applyFont="1" applyBorder="1" applyAlignment="1">
      <alignment horizontal="center"/>
    </xf>
    <xf numFmtId="41" fontId="3" fillId="0" borderId="4" xfId="39" applyNumberFormat="1" applyFont="1" applyFill="1" applyBorder="1" applyAlignment="1" applyProtection="1">
      <alignment horizontal="center" vertical="center" wrapText="1"/>
    </xf>
    <xf numFmtId="0" fontId="6" fillId="29" borderId="33" xfId="2" applyFont="1" applyFill="1" applyBorder="1" applyAlignment="1">
      <alignment horizontal="center" vertical="center" wrapText="1"/>
    </xf>
    <xf numFmtId="0" fontId="6" fillId="0" borderId="33" xfId="2" applyFont="1" applyBorder="1" applyAlignment="1" applyProtection="1">
      <alignment horizontal="center" vertical="center" wrapText="1"/>
      <protection locked="0"/>
    </xf>
    <xf numFmtId="0" fontId="6" fillId="0" borderId="34" xfId="2" applyFont="1" applyBorder="1" applyAlignment="1" applyProtection="1">
      <alignment horizontal="center" vertical="center" wrapText="1"/>
      <protection locked="0"/>
    </xf>
    <xf numFmtId="0" fontId="3" fillId="0" borderId="36" xfId="2" applyFont="1" applyBorder="1" applyAlignment="1">
      <alignment horizontal="center" wrapText="1"/>
    </xf>
    <xf numFmtId="0" fontId="3" fillId="0" borderId="37" xfId="2" applyFont="1" applyBorder="1" applyAlignment="1">
      <alignment horizontal="center" wrapText="1"/>
    </xf>
    <xf numFmtId="0" fontId="3" fillId="0" borderId="26" xfId="2" applyFont="1" applyFill="1" applyBorder="1" applyAlignment="1" applyProtection="1">
      <alignment horizontal="center" vertical="center" wrapText="1"/>
    </xf>
    <xf numFmtId="0" fontId="6" fillId="0" borderId="26" xfId="2" applyFont="1" applyFill="1" applyBorder="1" applyAlignment="1" applyProtection="1">
      <alignment horizontal="center" vertical="center" wrapText="1"/>
      <protection locked="0"/>
    </xf>
    <xf numFmtId="0" fontId="6" fillId="0" borderId="27" xfId="2" applyFont="1" applyFill="1" applyBorder="1" applyAlignment="1" applyProtection="1">
      <alignment horizontal="center" vertical="center" wrapText="1"/>
      <protection locked="0"/>
    </xf>
    <xf numFmtId="3" fontId="3" fillId="0" borderId="4" xfId="2" applyNumberFormat="1" applyFont="1" applyFill="1" applyBorder="1" applyAlignment="1" applyProtection="1">
      <alignment horizontal="center" vertical="center" wrapText="1"/>
    </xf>
    <xf numFmtId="0" fontId="3" fillId="0" borderId="1" xfId="2" applyFont="1" applyBorder="1" applyAlignment="1">
      <alignment horizontal="center" wrapText="1"/>
    </xf>
    <xf numFmtId="0" fontId="3" fillId="0" borderId="2" xfId="2" applyFont="1" applyBorder="1" applyAlignment="1">
      <alignment horizontal="center" wrapText="1"/>
    </xf>
    <xf numFmtId="0" fontId="3" fillId="0" borderId="3" xfId="2" applyFont="1" applyBorder="1" applyAlignment="1">
      <alignment horizontal="center" wrapText="1"/>
    </xf>
    <xf numFmtId="3" fontId="6" fillId="4" borderId="4" xfId="2" applyNumberFormat="1" applyFont="1" applyFill="1" applyBorder="1" applyAlignment="1" applyProtection="1">
      <alignment horizontal="center" vertical="center" wrapText="1"/>
      <protection locked="0"/>
    </xf>
    <xf numFmtId="3" fontId="6" fillId="4" borderId="19" xfId="2" applyNumberFormat="1" applyFont="1" applyFill="1" applyBorder="1" applyAlignment="1" applyProtection="1">
      <alignment horizontal="center" vertical="center" wrapText="1"/>
      <protection locked="0"/>
    </xf>
    <xf numFmtId="0" fontId="6" fillId="29" borderId="4" xfId="2" applyFont="1" applyFill="1" applyBorder="1" applyAlignment="1" applyProtection="1">
      <alignment horizontal="center" vertical="center" wrapText="1"/>
      <protection locked="0"/>
    </xf>
    <xf numFmtId="0" fontId="6" fillId="29" borderId="19" xfId="2" applyFont="1" applyFill="1" applyBorder="1" applyAlignment="1" applyProtection="1">
      <alignment horizontal="center" vertical="center" wrapText="1"/>
      <protection locked="0"/>
    </xf>
    <xf numFmtId="0" fontId="3" fillId="0" borderId="20" xfId="2" applyFont="1" applyBorder="1" applyAlignment="1">
      <alignment horizontal="center" wrapText="1"/>
    </xf>
    <xf numFmtId="0" fontId="6" fillId="0" borderId="12" xfId="2" applyFont="1" applyFill="1" applyBorder="1" applyAlignment="1">
      <alignment horizontal="center" vertical="center" wrapText="1"/>
    </xf>
    <xf numFmtId="0" fontId="6" fillId="28" borderId="14" xfId="2" applyFont="1" applyFill="1" applyBorder="1" applyAlignment="1">
      <alignment horizontal="center" vertical="center" wrapText="1"/>
    </xf>
    <xf numFmtId="0" fontId="6" fillId="28" borderId="17" xfId="2" applyFont="1" applyFill="1" applyBorder="1" applyAlignment="1">
      <alignment horizontal="center" vertical="center" wrapText="1"/>
    </xf>
    <xf numFmtId="0" fontId="6" fillId="28" borderId="46" xfId="2" applyFont="1" applyFill="1" applyBorder="1" applyAlignment="1">
      <alignment horizontal="center" vertical="center" wrapText="1"/>
    </xf>
    <xf numFmtId="0" fontId="6" fillId="28" borderId="25" xfId="2" applyFont="1" applyFill="1" applyBorder="1" applyAlignment="1">
      <alignment horizontal="center" vertical="center" wrapText="1"/>
    </xf>
    <xf numFmtId="0" fontId="6" fillId="29" borderId="28" xfId="2" applyFont="1" applyFill="1" applyBorder="1" applyAlignment="1">
      <alignment horizontal="center" vertical="center" wrapText="1"/>
    </xf>
    <xf numFmtId="0" fontId="6" fillId="29" borderId="30" xfId="2" applyFont="1" applyFill="1" applyBorder="1" applyAlignment="1">
      <alignment horizontal="center" vertical="center" wrapText="1"/>
    </xf>
    <xf numFmtId="0" fontId="6" fillId="29" borderId="31" xfId="2" applyFont="1" applyFill="1" applyBorder="1" applyAlignment="1">
      <alignment horizontal="center" vertical="center" wrapText="1"/>
    </xf>
    <xf numFmtId="0" fontId="3" fillId="0" borderId="1" xfId="2" applyFont="1" applyBorder="1" applyAlignment="1">
      <alignment horizontal="center" vertical="center" wrapText="1"/>
    </xf>
    <xf numFmtId="0" fontId="3" fillId="0" borderId="3" xfId="2" applyFont="1" applyBorder="1" applyAlignment="1">
      <alignment horizontal="center" vertical="center" wrapText="1"/>
    </xf>
    <xf numFmtId="0" fontId="3" fillId="0" borderId="1" xfId="2" applyFont="1" applyBorder="1" applyAlignment="1">
      <alignment horizontal="left" wrapText="1"/>
    </xf>
    <xf numFmtId="0" fontId="3" fillId="0" borderId="2" xfId="2" applyFont="1" applyBorder="1" applyAlignment="1">
      <alignment horizontal="left" wrapText="1"/>
    </xf>
    <xf numFmtId="0" fontId="3" fillId="0" borderId="3" xfId="2" applyFont="1" applyBorder="1" applyAlignment="1">
      <alignment horizontal="left" wrapText="1"/>
    </xf>
    <xf numFmtId="0" fontId="6" fillId="29" borderId="4" xfId="2" applyFont="1" applyFill="1" applyBorder="1" applyAlignment="1">
      <alignment vertical="center" wrapText="1"/>
    </xf>
    <xf numFmtId="0" fontId="6" fillId="29" borderId="26" xfId="2" applyFont="1" applyFill="1" applyBorder="1" applyAlignment="1">
      <alignment vertical="center" wrapText="1"/>
    </xf>
    <xf numFmtId="0" fontId="6" fillId="0" borderId="23" xfId="2" applyFont="1" applyFill="1" applyBorder="1" applyAlignment="1">
      <alignment horizontal="center" vertical="center" wrapText="1"/>
    </xf>
    <xf numFmtId="0" fontId="6" fillId="29" borderId="15" xfId="2" applyFont="1" applyFill="1" applyBorder="1" applyAlignment="1">
      <alignment horizontal="center" vertical="center" wrapText="1"/>
    </xf>
    <xf numFmtId="0" fontId="6" fillId="29" borderId="16" xfId="2" applyFont="1" applyFill="1" applyBorder="1" applyAlignment="1">
      <alignment horizontal="center" vertical="center" wrapText="1"/>
    </xf>
    <xf numFmtId="0" fontId="6" fillId="29" borderId="36" xfId="2" applyFont="1" applyFill="1" applyBorder="1" applyAlignment="1">
      <alignment horizontal="center" vertical="center" wrapText="1"/>
    </xf>
    <xf numFmtId="0" fontId="6" fillId="29" borderId="37" xfId="2" applyFont="1" applyFill="1" applyBorder="1" applyAlignment="1">
      <alignment horizontal="center" vertical="center" wrapText="1"/>
    </xf>
    <xf numFmtId="0" fontId="6" fillId="0" borderId="36" xfId="2" applyFont="1" applyFill="1" applyBorder="1" applyAlignment="1" applyProtection="1">
      <alignment horizontal="left" vertical="center" wrapText="1"/>
      <protection locked="0"/>
    </xf>
    <xf numFmtId="0" fontId="6" fillId="0" borderId="20" xfId="2" applyFont="1" applyFill="1" applyBorder="1" applyAlignment="1" applyProtection="1">
      <alignment horizontal="left" vertical="center" wrapText="1"/>
      <protection locked="0"/>
    </xf>
    <xf numFmtId="0" fontId="6" fillId="0" borderId="21" xfId="2" applyFont="1" applyFill="1" applyBorder="1" applyAlignment="1" applyProtection="1">
      <alignment horizontal="left" vertical="center" wrapText="1"/>
      <protection locked="0"/>
    </xf>
    <xf numFmtId="0" fontId="6" fillId="29" borderId="14" xfId="2" applyFont="1" applyFill="1" applyBorder="1" applyAlignment="1">
      <alignment horizontal="center" vertical="center" wrapText="1"/>
    </xf>
    <xf numFmtId="0" fontId="6" fillId="29" borderId="1" xfId="2" applyFont="1" applyFill="1" applyBorder="1" applyAlignment="1">
      <alignment horizontal="left" vertical="center" wrapText="1"/>
    </xf>
    <xf numFmtId="0" fontId="6" fillId="29" borderId="3" xfId="2" applyFont="1" applyFill="1" applyBorder="1" applyAlignment="1">
      <alignment horizontal="left" vertical="center" wrapText="1"/>
    </xf>
    <xf numFmtId="0" fontId="6" fillId="0" borderId="4" xfId="2" applyFont="1" applyBorder="1" applyAlignment="1" applyProtection="1">
      <alignment horizontal="justify" vertical="center" wrapText="1"/>
      <protection locked="0"/>
    </xf>
    <xf numFmtId="0" fontId="6" fillId="0" borderId="19" xfId="2" applyFont="1" applyBorder="1" applyAlignment="1" applyProtection="1">
      <alignment horizontal="justify" vertical="center" wrapText="1"/>
      <protection locked="0"/>
    </xf>
    <xf numFmtId="0" fontId="6" fillId="29" borderId="6" xfId="2" applyFont="1" applyFill="1" applyBorder="1" applyAlignment="1">
      <alignment vertical="center" wrapText="1"/>
    </xf>
    <xf numFmtId="0" fontId="6" fillId="29" borderId="6" xfId="2" applyFont="1" applyFill="1" applyBorder="1" applyAlignment="1">
      <alignment horizontal="center" vertical="center" wrapText="1"/>
    </xf>
    <xf numFmtId="0" fontId="6" fillId="0" borderId="6" xfId="2" applyFont="1" applyFill="1" applyBorder="1" applyAlignment="1" applyProtection="1">
      <alignment horizontal="center" vertical="center" wrapText="1"/>
      <protection locked="0"/>
    </xf>
    <xf numFmtId="0" fontId="6" fillId="29" borderId="29" xfId="2" applyFont="1" applyFill="1" applyBorder="1" applyAlignment="1">
      <alignment horizontal="center" vertical="center" wrapText="1"/>
    </xf>
    <xf numFmtId="0" fontId="6" fillId="0" borderId="62" xfId="2" applyFont="1" applyFill="1" applyBorder="1" applyAlignment="1" applyProtection="1">
      <alignment horizontal="center" vertical="center" wrapText="1"/>
      <protection locked="0"/>
    </xf>
    <xf numFmtId="0" fontId="6" fillId="0" borderId="36" xfId="2" applyFont="1" applyFill="1" applyBorder="1" applyAlignment="1" applyProtection="1">
      <alignment horizontal="left" vertical="justify" wrapText="1"/>
      <protection locked="0"/>
    </xf>
    <xf numFmtId="0" fontId="6" fillId="0" borderId="20" xfId="2" applyFont="1" applyFill="1" applyBorder="1" applyAlignment="1" applyProtection="1">
      <alignment horizontal="left" vertical="justify" wrapText="1"/>
      <protection locked="0"/>
    </xf>
    <xf numFmtId="0" fontId="6" fillId="0" borderId="21" xfId="2" applyFont="1" applyFill="1" applyBorder="1" applyAlignment="1" applyProtection="1">
      <alignment horizontal="left" vertical="justify" wrapText="1"/>
      <protection locked="0"/>
    </xf>
    <xf numFmtId="0" fontId="6" fillId="29" borderId="15" xfId="2" applyFont="1" applyFill="1" applyBorder="1" applyAlignment="1">
      <alignment vertical="center" wrapText="1"/>
    </xf>
    <xf numFmtId="0" fontId="6" fillId="0" borderId="15" xfId="2" applyFont="1" applyBorder="1" applyAlignment="1" applyProtection="1">
      <alignment horizontal="justify" vertical="center" wrapText="1"/>
      <protection locked="0"/>
    </xf>
    <xf numFmtId="0" fontId="6" fillId="0" borderId="16" xfId="2" applyFont="1" applyBorder="1" applyAlignment="1" applyProtection="1">
      <alignment horizontal="justify" vertical="center" wrapText="1"/>
      <protection locked="0"/>
    </xf>
    <xf numFmtId="0" fontId="6" fillId="29" borderId="4" xfId="2" applyFont="1" applyFill="1" applyBorder="1" applyAlignment="1">
      <alignment horizontal="left" vertical="center" wrapText="1"/>
    </xf>
    <xf numFmtId="0" fontId="6" fillId="4" borderId="4" xfId="2" applyFont="1" applyFill="1" applyBorder="1" applyAlignment="1" applyProtection="1">
      <alignment horizontal="center" vertical="center" wrapText="1"/>
      <protection locked="0"/>
    </xf>
    <xf numFmtId="0" fontId="6" fillId="4" borderId="19"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0" fontId="6" fillId="4" borderId="2" xfId="2" applyFont="1" applyFill="1" applyBorder="1" applyAlignment="1" applyProtection="1">
      <alignment horizontal="left" vertical="center" wrapText="1"/>
      <protection locked="0"/>
    </xf>
    <xf numFmtId="0" fontId="6" fillId="4" borderId="8" xfId="2" applyFont="1" applyFill="1" applyBorder="1" applyAlignment="1" applyProtection="1">
      <alignment horizontal="left" vertical="center" wrapText="1"/>
      <protection locked="0"/>
    </xf>
    <xf numFmtId="0" fontId="6" fillId="29" borderId="15" xfId="2" applyFont="1" applyFill="1" applyBorder="1" applyAlignment="1">
      <alignment horizontal="left" vertical="center" wrapText="1"/>
    </xf>
    <xf numFmtId="0" fontId="6" fillId="0" borderId="15" xfId="2" applyFont="1" applyBorder="1" applyAlignment="1" applyProtection="1">
      <alignment horizontal="center" vertical="center" wrapText="1"/>
      <protection locked="0"/>
    </xf>
    <xf numFmtId="0" fontId="6" fillId="0" borderId="16" xfId="2" applyFont="1" applyBorder="1" applyAlignment="1" applyProtection="1">
      <alignment horizontal="center" vertical="center" wrapText="1"/>
      <protection locked="0"/>
    </xf>
    <xf numFmtId="0" fontId="6" fillId="3" borderId="4" xfId="2" applyFont="1" applyFill="1" applyBorder="1" applyAlignment="1">
      <alignment vertical="center" wrapText="1"/>
    </xf>
    <xf numFmtId="0" fontId="6" fillId="0" borderId="4" xfId="2" applyFont="1" applyBorder="1" applyAlignment="1" applyProtection="1">
      <alignment horizontal="center" vertical="center" wrapText="1"/>
      <protection locked="0"/>
    </xf>
    <xf numFmtId="0" fontId="6" fillId="0" borderId="19" xfId="2" applyFont="1" applyBorder="1" applyAlignment="1" applyProtection="1">
      <alignment horizontal="center" vertical="center" wrapText="1"/>
      <protection locked="0"/>
    </xf>
    <xf numFmtId="0" fontId="6" fillId="29" borderId="26" xfId="2" applyFont="1" applyFill="1" applyBorder="1" applyAlignment="1">
      <alignment horizontal="left" vertical="center" wrapText="1"/>
    </xf>
    <xf numFmtId="0" fontId="6" fillId="0" borderId="26" xfId="2" applyFont="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0" fontId="3" fillId="0" borderId="39" xfId="2" applyFont="1" applyBorder="1" applyAlignment="1">
      <alignment horizontal="center"/>
    </xf>
    <xf numFmtId="0" fontId="3" fillId="0" borderId="33" xfId="2" applyFont="1" applyBorder="1" applyAlignment="1">
      <alignment horizontal="center"/>
    </xf>
    <xf numFmtId="0" fontId="3" fillId="0" borderId="38" xfId="2" applyFont="1" applyBorder="1" applyAlignment="1">
      <alignment horizontal="center"/>
    </xf>
    <xf numFmtId="0" fontId="5" fillId="28" borderId="14" xfId="2" applyFont="1" applyFill="1" applyBorder="1" applyAlignment="1" applyProtection="1">
      <alignment horizontal="center" vertical="center" wrapText="1"/>
    </xf>
    <xf numFmtId="0" fontId="5" fillId="28" borderId="15" xfId="2" applyFont="1" applyFill="1" applyBorder="1" applyAlignment="1" applyProtection="1">
      <alignment horizontal="center" vertical="center" wrapText="1"/>
    </xf>
    <xf numFmtId="0" fontId="5" fillId="28" borderId="16" xfId="2" applyFont="1" applyFill="1" applyBorder="1" applyAlignment="1" applyProtection="1">
      <alignment horizontal="center" vertical="center" wrapText="1"/>
    </xf>
    <xf numFmtId="0" fontId="3" fillId="29" borderId="2" xfId="2" applyFont="1" applyFill="1" applyBorder="1" applyAlignment="1" applyProtection="1">
      <alignment horizontal="center" vertical="center" wrapText="1"/>
    </xf>
    <xf numFmtId="0" fontId="3" fillId="29" borderId="3" xfId="2" applyFont="1" applyFill="1" applyBorder="1" applyAlignment="1" applyProtection="1">
      <alignment horizontal="center" vertical="center" wrapText="1"/>
    </xf>
    <xf numFmtId="0" fontId="3" fillId="0" borderId="4" xfId="2" applyFont="1" applyBorder="1" applyAlignment="1">
      <alignment horizontal="center"/>
    </xf>
    <xf numFmtId="0" fontId="1" fillId="0" borderId="4" xfId="2" applyFont="1" applyBorder="1" applyAlignment="1"/>
    <xf numFmtId="0" fontId="1" fillId="0" borderId="19" xfId="2" applyFont="1" applyBorder="1" applyAlignment="1"/>
    <xf numFmtId="0" fontId="3" fillId="0" borderId="2"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9" xfId="2" applyFont="1" applyBorder="1" applyAlignment="1">
      <alignment horizontal="center"/>
    </xf>
    <xf numFmtId="0" fontId="3" fillId="28" borderId="46" xfId="2" applyFont="1" applyFill="1" applyBorder="1" applyAlignment="1" applyProtection="1">
      <alignment horizontal="center" vertical="center" wrapText="1"/>
    </xf>
    <xf numFmtId="0" fontId="3" fillId="28" borderId="41" xfId="2" applyFont="1" applyFill="1" applyBorder="1" applyAlignment="1" applyProtection="1">
      <alignment horizontal="center" vertical="center" wrapText="1"/>
    </xf>
    <xf numFmtId="0" fontId="3" fillId="29" borderId="23" xfId="2" applyFont="1" applyFill="1" applyBorder="1" applyAlignment="1" applyProtection="1">
      <alignment horizontal="center" vertical="center" wrapText="1"/>
    </xf>
    <xf numFmtId="0" fontId="3" fillId="29" borderId="18" xfId="2" applyFont="1" applyFill="1" applyBorder="1" applyAlignment="1" applyProtection="1">
      <alignment horizontal="center" vertical="center" wrapText="1"/>
    </xf>
    <xf numFmtId="0" fontId="3" fillId="29" borderId="54" xfId="2" applyFont="1" applyFill="1" applyBorder="1" applyAlignment="1" applyProtection="1">
      <alignment horizontal="center" vertical="center" wrapText="1"/>
    </xf>
    <xf numFmtId="0" fontId="3" fillId="29" borderId="55" xfId="2" applyFont="1" applyFill="1" applyBorder="1" applyAlignment="1" applyProtection="1">
      <alignment horizontal="center" vertical="center" wrapText="1"/>
    </xf>
    <xf numFmtId="0" fontId="3" fillId="4" borderId="1" xfId="2" applyFont="1" applyFill="1" applyBorder="1" applyAlignment="1" applyProtection="1">
      <alignment horizontal="center" vertical="center" wrapText="1"/>
    </xf>
    <xf numFmtId="0" fontId="3" fillId="4" borderId="2" xfId="2" applyFont="1" applyFill="1" applyBorder="1" applyAlignment="1" applyProtection="1">
      <alignment horizontal="center" vertical="center" wrapText="1"/>
    </xf>
    <xf numFmtId="0" fontId="3" fillId="4" borderId="8" xfId="2" applyFont="1" applyFill="1" applyBorder="1" applyAlignment="1" applyProtection="1">
      <alignment horizontal="center" vertical="center" wrapText="1"/>
    </xf>
    <xf numFmtId="0" fontId="38" fillId="0" borderId="4" xfId="2" applyFont="1" applyFill="1" applyBorder="1" applyAlignment="1">
      <alignment horizontal="center" vertical="center" wrapText="1"/>
    </xf>
    <xf numFmtId="0" fontId="38" fillId="0" borderId="19" xfId="2" applyFont="1" applyFill="1" applyBorder="1" applyAlignment="1">
      <alignment horizontal="center" vertical="center" wrapText="1"/>
    </xf>
    <xf numFmtId="0" fontId="3" fillId="29" borderId="20" xfId="2" applyFont="1" applyFill="1" applyBorder="1" applyAlignment="1" applyProtection="1">
      <alignment horizontal="center" vertical="center" wrapText="1"/>
    </xf>
    <xf numFmtId="0" fontId="3" fillId="29" borderId="37" xfId="2" applyFont="1" applyFill="1" applyBorder="1" applyAlignment="1" applyProtection="1">
      <alignment horizontal="center" vertical="center" wrapText="1"/>
    </xf>
    <xf numFmtId="0" fontId="10" fillId="27" borderId="14" xfId="2" applyFont="1" applyFill="1" applyBorder="1" applyAlignment="1">
      <alignment horizontal="center" vertical="center" wrapText="1"/>
    </xf>
    <xf numFmtId="0" fontId="10" fillId="27" borderId="15" xfId="2" applyFont="1" applyFill="1" applyBorder="1" applyAlignment="1">
      <alignment horizontal="center" vertical="center" wrapText="1"/>
    </xf>
    <xf numFmtId="0" fontId="10" fillId="27" borderId="16" xfId="2" applyFont="1" applyFill="1" applyBorder="1" applyAlignment="1">
      <alignment horizontal="center" vertical="center" wrapText="1"/>
    </xf>
    <xf numFmtId="0" fontId="3" fillId="0" borderId="26" xfId="2" applyFont="1" applyFill="1" applyBorder="1" applyAlignment="1">
      <alignment horizontal="center" vertical="center"/>
    </xf>
    <xf numFmtId="0" fontId="3" fillId="0" borderId="27" xfId="2" applyFont="1" applyFill="1" applyBorder="1" applyAlignment="1">
      <alignment horizontal="center" vertical="center"/>
    </xf>
    <xf numFmtId="0" fontId="1" fillId="28" borderId="15" xfId="2" applyFont="1" applyFill="1" applyBorder="1" applyAlignment="1"/>
    <xf numFmtId="0" fontId="1" fillId="28" borderId="16" xfId="2" applyFont="1" applyFill="1" applyBorder="1" applyAlignment="1"/>
    <xf numFmtId="0" fontId="5" fillId="4" borderId="1" xfId="2" applyFont="1" applyFill="1" applyBorder="1" applyAlignment="1" applyProtection="1">
      <alignment horizontal="center" vertical="center" wrapText="1"/>
    </xf>
    <xf numFmtId="0" fontId="5" fillId="4" borderId="2" xfId="2" applyFont="1" applyFill="1" applyBorder="1" applyAlignment="1" applyProtection="1">
      <alignment horizontal="center" vertical="center" wrapText="1"/>
    </xf>
    <xf numFmtId="0" fontId="5" fillId="4" borderId="8"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4" fontId="3" fillId="0" borderId="1" xfId="11" applyNumberFormat="1" applyFont="1" applyFill="1" applyBorder="1" applyAlignment="1">
      <alignment horizontal="center" vertical="center" wrapText="1"/>
    </xf>
    <xf numFmtId="4" fontId="3" fillId="0" borderId="3" xfId="11" applyNumberFormat="1" applyFont="1" applyFill="1" applyBorder="1" applyAlignment="1">
      <alignment horizontal="center" vertical="center" wrapText="1"/>
    </xf>
    <xf numFmtId="0" fontId="6" fillId="29" borderId="38" xfId="2" applyFont="1" applyFill="1" applyBorder="1" applyAlignment="1">
      <alignment horizontal="center" vertical="center" wrapText="1"/>
    </xf>
    <xf numFmtId="0" fontId="6" fillId="29" borderId="39" xfId="2" applyFont="1" applyFill="1" applyBorder="1" applyAlignment="1">
      <alignment horizontal="center" vertical="center" wrapText="1"/>
    </xf>
    <xf numFmtId="0" fontId="23" fillId="0" borderId="38" xfId="2" applyFont="1" applyBorder="1" applyAlignment="1" applyProtection="1">
      <alignment horizontal="center" vertical="center" wrapText="1"/>
      <protection locked="0"/>
    </xf>
    <xf numFmtId="0" fontId="23" fillId="0" borderId="12" xfId="2" applyFont="1" applyBorder="1" applyAlignment="1" applyProtection="1">
      <alignment horizontal="center" vertical="center" wrapText="1"/>
      <protection locked="0"/>
    </xf>
    <xf numFmtId="0" fontId="23" fillId="0" borderId="13" xfId="2" applyFont="1" applyBorder="1" applyAlignment="1" applyProtection="1">
      <alignment horizontal="center" vertical="center" wrapText="1"/>
      <protection locked="0"/>
    </xf>
    <xf numFmtId="4" fontId="3" fillId="0" borderId="36" xfId="11" applyNumberFormat="1" applyFont="1" applyFill="1" applyBorder="1" applyAlignment="1">
      <alignment horizontal="center" vertical="center" wrapText="1"/>
    </xf>
    <xf numFmtId="4" fontId="3" fillId="0" borderId="37" xfId="11" applyNumberFormat="1" applyFont="1" applyFill="1" applyBorder="1" applyAlignment="1">
      <alignment horizontal="center" vertical="center" wrapText="1"/>
    </xf>
    <xf numFmtId="0" fontId="3" fillId="0" borderId="36" xfId="11" applyFont="1" applyFill="1" applyBorder="1" applyAlignment="1">
      <alignment horizontal="center" vertical="center"/>
    </xf>
    <xf numFmtId="0" fontId="3" fillId="0" borderId="37" xfId="11" applyFont="1" applyFill="1" applyBorder="1" applyAlignment="1">
      <alignment horizontal="center" vertical="center"/>
    </xf>
    <xf numFmtId="0" fontId="3" fillId="0" borderId="12" xfId="2" applyFont="1" applyBorder="1" applyAlignment="1">
      <alignment horizontal="center" vertical="center"/>
    </xf>
    <xf numFmtId="3" fontId="18" fillId="0" borderId="1" xfId="20" applyNumberFormat="1" applyFont="1" applyFill="1" applyBorder="1" applyAlignment="1" applyProtection="1">
      <alignment horizontal="center" vertical="center" wrapText="1"/>
    </xf>
    <xf numFmtId="3" fontId="18" fillId="0" borderId="3" xfId="20" applyNumberFormat="1" applyFont="1" applyFill="1" applyBorder="1" applyAlignment="1" applyProtection="1">
      <alignment horizontal="center" vertical="center" wrapText="1"/>
    </xf>
    <xf numFmtId="0" fontId="6" fillId="28" borderId="60" xfId="2" applyFont="1" applyFill="1" applyBorder="1" applyAlignment="1">
      <alignment horizontal="center" vertical="center" wrapText="1"/>
    </xf>
    <xf numFmtId="0" fontId="6" fillId="28" borderId="24" xfId="2" applyFont="1" applyFill="1" applyBorder="1" applyAlignment="1">
      <alignment horizontal="center" vertical="center" wrapText="1"/>
    </xf>
    <xf numFmtId="0" fontId="6" fillId="28" borderId="59" xfId="2" applyFont="1" applyFill="1" applyBorder="1" applyAlignment="1">
      <alignment horizontal="center" vertical="center" wrapText="1"/>
    </xf>
    <xf numFmtId="0" fontId="6" fillId="29" borderId="1" xfId="2" applyFont="1" applyFill="1" applyBorder="1" applyAlignment="1" applyProtection="1">
      <alignment horizontal="center" vertical="center" wrapText="1"/>
      <protection locked="0"/>
    </xf>
    <xf numFmtId="0" fontId="6" fillId="29" borderId="3" xfId="2" applyFont="1" applyFill="1" applyBorder="1" applyAlignment="1" applyProtection="1">
      <alignment horizontal="center" vertical="center" wrapText="1"/>
      <protection locked="0"/>
    </xf>
    <xf numFmtId="0" fontId="6" fillId="29" borderId="8" xfId="2" applyFont="1" applyFill="1" applyBorder="1" applyAlignment="1" applyProtection="1">
      <alignment horizontal="center" vertical="center" wrapText="1"/>
      <protection locked="0"/>
    </xf>
    <xf numFmtId="168" fontId="6" fillId="0" borderId="1" xfId="19" applyNumberFormat="1" applyFont="1" applyFill="1" applyBorder="1" applyAlignment="1" applyProtection="1">
      <alignment horizontal="center" vertical="center" wrapText="1"/>
      <protection locked="0"/>
    </xf>
    <xf numFmtId="168" fontId="6" fillId="0" borderId="8" xfId="19" applyNumberFormat="1" applyFont="1" applyFill="1" applyBorder="1" applyAlignment="1" applyProtection="1">
      <alignment horizontal="center" vertical="center" wrapText="1"/>
      <protection locked="0"/>
    </xf>
    <xf numFmtId="0" fontId="3" fillId="0" borderId="1"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6" fillId="29" borderId="1" xfId="2" applyFont="1" applyFill="1" applyBorder="1" applyAlignment="1">
      <alignment vertical="center" wrapText="1"/>
    </xf>
    <xf numFmtId="0" fontId="6" fillId="29" borderId="3" xfId="2" applyFont="1" applyFill="1" applyBorder="1" applyAlignment="1">
      <alignment vertical="center" wrapText="1"/>
    </xf>
    <xf numFmtId="0" fontId="6" fillId="29" borderId="36" xfId="2" applyFont="1" applyFill="1" applyBorder="1" applyAlignment="1">
      <alignment vertical="center" wrapText="1"/>
    </xf>
    <xf numFmtId="0" fontId="6" fillId="29" borderId="37" xfId="2" applyFont="1" applyFill="1" applyBorder="1" applyAlignment="1">
      <alignment vertical="center" wrapText="1"/>
    </xf>
    <xf numFmtId="0" fontId="6" fillId="28" borderId="52" xfId="2" applyFont="1" applyFill="1" applyBorder="1" applyAlignment="1">
      <alignment horizontal="center" vertical="center" wrapText="1"/>
    </xf>
    <xf numFmtId="0" fontId="6" fillId="28" borderId="40" xfId="2" applyFont="1" applyFill="1" applyBorder="1" applyAlignment="1">
      <alignment horizontal="center" vertical="center" wrapText="1"/>
    </xf>
    <xf numFmtId="0" fontId="6" fillId="29" borderId="2" xfId="2" applyFont="1" applyFill="1" applyBorder="1" applyAlignment="1" applyProtection="1">
      <alignment horizontal="center" vertical="center" wrapText="1"/>
      <protection locked="0"/>
    </xf>
    <xf numFmtId="4" fontId="3" fillId="0" borderId="1" xfId="2" applyNumberFormat="1" applyFont="1" applyFill="1" applyBorder="1" applyAlignment="1">
      <alignment horizontal="left" vertical="center" wrapText="1"/>
    </xf>
    <xf numFmtId="4" fontId="3" fillId="0" borderId="2" xfId="2" applyNumberFormat="1" applyFont="1" applyFill="1" applyBorder="1" applyAlignment="1">
      <alignment horizontal="left" vertical="center" wrapText="1"/>
    </xf>
    <xf numFmtId="4" fontId="3" fillId="0" borderId="3" xfId="2" applyNumberFormat="1" applyFont="1" applyFill="1" applyBorder="1" applyAlignment="1">
      <alignment horizontal="left" vertical="center" wrapText="1"/>
    </xf>
    <xf numFmtId="0" fontId="6" fillId="0" borderId="36" xfId="2" applyFont="1" applyFill="1" applyBorder="1" applyAlignment="1" applyProtection="1">
      <alignment horizontal="justify" vertical="center" wrapText="1"/>
      <protection locked="0"/>
    </xf>
    <xf numFmtId="0" fontId="6" fillId="0" borderId="20" xfId="2" applyFont="1" applyFill="1" applyBorder="1" applyAlignment="1" applyProtection="1">
      <alignment horizontal="justify" vertical="center" wrapText="1"/>
      <protection locked="0"/>
    </xf>
    <xf numFmtId="0" fontId="6" fillId="0" borderId="21" xfId="2" applyFont="1" applyFill="1" applyBorder="1" applyAlignment="1" applyProtection="1">
      <alignment horizontal="justify" vertical="center" wrapText="1"/>
      <protection locked="0"/>
    </xf>
    <xf numFmtId="0" fontId="6" fillId="29" borderId="56" xfId="2" applyFont="1" applyFill="1" applyBorder="1" applyAlignment="1">
      <alignment horizontal="center" vertical="center" wrapText="1"/>
    </xf>
    <xf numFmtId="0" fontId="6" fillId="28" borderId="53" xfId="2" applyFont="1" applyFill="1" applyBorder="1" applyAlignment="1">
      <alignment horizontal="center" vertical="center" wrapText="1"/>
    </xf>
    <xf numFmtId="0" fontId="6" fillId="29" borderId="9" xfId="2" applyFont="1" applyFill="1" applyBorder="1" applyAlignment="1">
      <alignment horizontal="left" vertical="center" wrapText="1"/>
    </xf>
    <xf numFmtId="0" fontId="6" fillId="29" borderId="23" xfId="2" applyFont="1" applyFill="1" applyBorder="1" applyAlignment="1">
      <alignment horizontal="left" vertical="center" wrapText="1"/>
    </xf>
    <xf numFmtId="0" fontId="6" fillId="29" borderId="61" xfId="2" applyFont="1" applyFill="1" applyBorder="1" applyAlignment="1">
      <alignment horizontal="left" vertical="center" wrapText="1"/>
    </xf>
    <xf numFmtId="0" fontId="6" fillId="29" borderId="44" xfId="2" applyFont="1" applyFill="1" applyBorder="1" applyAlignment="1">
      <alignment horizontal="left" vertical="center" wrapText="1"/>
    </xf>
    <xf numFmtId="0" fontId="6" fillId="0" borderId="9" xfId="2" applyFont="1" applyBorder="1" applyAlignment="1" applyProtection="1">
      <alignment horizontal="left" vertical="top" wrapText="1"/>
      <protection locked="0"/>
    </xf>
    <xf numFmtId="0" fontId="6" fillId="0" borderId="23" xfId="2" applyFont="1" applyBorder="1" applyAlignment="1" applyProtection="1">
      <alignment horizontal="left" vertical="top" wrapText="1"/>
      <protection locked="0"/>
    </xf>
    <xf numFmtId="0" fontId="6" fillId="0" borderId="18" xfId="2" applyFont="1" applyBorder="1" applyAlignment="1" applyProtection="1">
      <alignment horizontal="left" vertical="top" wrapText="1"/>
      <protection locked="0"/>
    </xf>
    <xf numFmtId="0" fontId="6" fillId="0" borderId="51" xfId="2" applyFont="1" applyBorder="1" applyAlignment="1" applyProtection="1">
      <alignment horizontal="justify" vertical="top" wrapText="1"/>
      <protection locked="0"/>
    </xf>
    <xf numFmtId="0" fontId="6" fillId="0" borderId="54" xfId="2" applyFont="1" applyBorder="1" applyAlignment="1" applyProtection="1">
      <alignment horizontal="justify" vertical="top" wrapText="1"/>
      <protection locked="0"/>
    </xf>
    <xf numFmtId="0" fontId="6" fillId="0" borderId="55" xfId="2" applyFont="1" applyBorder="1" applyAlignment="1" applyProtection="1">
      <alignment horizontal="justify" vertical="top" wrapText="1"/>
      <protection locked="0"/>
    </xf>
    <xf numFmtId="0" fontId="6" fillId="0" borderId="44" xfId="2" applyFont="1" applyFill="1" applyBorder="1" applyAlignment="1">
      <alignment horizontal="center" vertical="center" wrapText="1"/>
    </xf>
    <xf numFmtId="0" fontId="6" fillId="29" borderId="28" xfId="2" applyFont="1" applyFill="1" applyBorder="1" applyAlignment="1">
      <alignment vertical="center" wrapText="1"/>
    </xf>
    <xf numFmtId="0" fontId="6" fillId="29" borderId="29" xfId="2" applyFont="1" applyFill="1" applyBorder="1" applyAlignment="1">
      <alignment vertical="center" wrapText="1"/>
    </xf>
    <xf numFmtId="0" fontId="6" fillId="4" borderId="28" xfId="2" quotePrefix="1" applyFont="1" applyFill="1" applyBorder="1" applyAlignment="1" applyProtection="1">
      <alignment horizontal="center" vertical="center" wrapText="1"/>
      <protection locked="0"/>
    </xf>
    <xf numFmtId="0" fontId="6" fillId="4" borderId="29" xfId="2" quotePrefix="1" applyFont="1" applyFill="1" applyBorder="1" applyAlignment="1" applyProtection="1">
      <alignment horizontal="center" vertical="center" wrapText="1"/>
      <protection locked="0"/>
    </xf>
    <xf numFmtId="0" fontId="6" fillId="29" borderId="36" xfId="2" applyFont="1" applyFill="1" applyBorder="1" applyAlignment="1">
      <alignment vertical="top" wrapText="1"/>
    </xf>
    <xf numFmtId="0" fontId="6" fillId="29" borderId="37" xfId="2" applyFont="1" applyFill="1" applyBorder="1" applyAlignment="1">
      <alignment vertical="top" wrapText="1"/>
    </xf>
    <xf numFmtId="0" fontId="6" fillId="0" borderId="61" xfId="2" applyFont="1" applyFill="1" applyBorder="1" applyAlignment="1" applyProtection="1">
      <alignment horizontal="justify" vertical="top" wrapText="1"/>
      <protection locked="0"/>
    </xf>
    <xf numFmtId="0" fontId="6" fillId="0" borderId="44" xfId="2" applyFont="1" applyFill="1" applyBorder="1" applyAlignment="1" applyProtection="1">
      <alignment horizontal="justify" vertical="top" wrapText="1"/>
      <protection locked="0"/>
    </xf>
    <xf numFmtId="0" fontId="6" fillId="0" borderId="49" xfId="2" applyFont="1" applyFill="1" applyBorder="1" applyAlignment="1" applyProtection="1">
      <alignment horizontal="justify" vertical="top" wrapText="1"/>
      <protection locked="0"/>
    </xf>
    <xf numFmtId="4" fontId="6" fillId="0" borderId="28" xfId="2" applyNumberFormat="1" applyFont="1" applyBorder="1" applyAlignment="1" applyProtection="1">
      <alignment horizontal="justify" vertical="top" wrapText="1"/>
      <protection locked="0"/>
    </xf>
    <xf numFmtId="4" fontId="6" fillId="0" borderId="30" xfId="2" applyNumberFormat="1" applyFont="1" applyBorder="1" applyAlignment="1" applyProtection="1">
      <alignment horizontal="justify" vertical="top" wrapText="1"/>
      <protection locked="0"/>
    </xf>
    <xf numFmtId="4" fontId="6" fillId="0" borderId="31" xfId="2" applyNumberFormat="1" applyFont="1" applyBorder="1" applyAlignment="1" applyProtection="1">
      <alignment horizontal="justify" vertical="top" wrapText="1"/>
      <protection locked="0"/>
    </xf>
    <xf numFmtId="0" fontId="6" fillId="0" borderId="9" xfId="2" applyFont="1" applyBorder="1" applyAlignment="1" applyProtection="1">
      <alignment horizontal="justify" vertical="top" wrapText="1"/>
      <protection locked="0"/>
    </xf>
    <xf numFmtId="0" fontId="6" fillId="0" borderId="23" xfId="2" applyFont="1" applyBorder="1" applyAlignment="1" applyProtection="1">
      <alignment horizontal="justify" vertical="top" wrapText="1"/>
      <protection locked="0"/>
    </xf>
    <xf numFmtId="0" fontId="6" fillId="0" borderId="57" xfId="2" applyFont="1" applyBorder="1" applyAlignment="1" applyProtection="1">
      <alignment horizontal="justify" vertical="top" wrapText="1"/>
      <protection locked="0"/>
    </xf>
    <xf numFmtId="0" fontId="6" fillId="29" borderId="1" xfId="2" applyFont="1" applyFill="1" applyBorder="1" applyAlignment="1">
      <alignment horizontal="justify" vertical="top" wrapText="1"/>
    </xf>
    <xf numFmtId="0" fontId="6" fillId="29" borderId="3" xfId="2" applyFont="1" applyFill="1" applyBorder="1" applyAlignment="1">
      <alignment horizontal="justify" vertical="top" wrapText="1"/>
    </xf>
    <xf numFmtId="0" fontId="6" fillId="4" borderId="1" xfId="2" applyFont="1" applyFill="1" applyBorder="1" applyAlignment="1" applyProtection="1">
      <alignment horizontal="justify" vertical="justify" wrapText="1"/>
      <protection locked="0"/>
    </xf>
    <xf numFmtId="0" fontId="6" fillId="4" borderId="2" xfId="2" applyFont="1" applyFill="1" applyBorder="1" applyAlignment="1" applyProtection="1">
      <alignment horizontal="justify" vertical="justify" wrapText="1"/>
      <protection locked="0"/>
    </xf>
    <xf numFmtId="0" fontId="6" fillId="4" borderId="8" xfId="2" applyFont="1" applyFill="1" applyBorder="1" applyAlignment="1" applyProtection="1">
      <alignment horizontal="justify" vertical="justify" wrapText="1"/>
      <protection locked="0"/>
    </xf>
    <xf numFmtId="0" fontId="6" fillId="4" borderId="9" xfId="2" applyFont="1" applyFill="1" applyBorder="1" applyAlignment="1" applyProtection="1">
      <alignment horizontal="justify" vertical="justify" wrapText="1"/>
      <protection locked="0"/>
    </xf>
    <xf numFmtId="0" fontId="6" fillId="4" borderId="23" xfId="2" applyFont="1" applyFill="1" applyBorder="1" applyAlignment="1" applyProtection="1">
      <alignment horizontal="justify" vertical="justify" wrapText="1"/>
      <protection locked="0"/>
    </xf>
    <xf numFmtId="0" fontId="6" fillId="4" borderId="57" xfId="2" applyFont="1" applyFill="1" applyBorder="1" applyAlignment="1" applyProtection="1">
      <alignment horizontal="justify" vertical="justify" wrapText="1"/>
      <protection locked="0"/>
    </xf>
    <xf numFmtId="0" fontId="6" fillId="28" borderId="46" xfId="2" applyFont="1" applyFill="1" applyBorder="1" applyAlignment="1">
      <alignment horizontal="justify" vertical="justify" wrapText="1"/>
    </xf>
    <xf numFmtId="0" fontId="6" fillId="28" borderId="41" xfId="2" applyFont="1" applyFill="1" applyBorder="1" applyAlignment="1">
      <alignment horizontal="justify" vertical="justify" wrapText="1"/>
    </xf>
    <xf numFmtId="0" fontId="6" fillId="29" borderId="9" xfId="2" applyFont="1" applyFill="1" applyBorder="1" applyAlignment="1">
      <alignment horizontal="justify" vertical="justify" wrapText="1"/>
    </xf>
    <xf numFmtId="0" fontId="6" fillId="29" borderId="23" xfId="2" applyFont="1" applyFill="1" applyBorder="1" applyAlignment="1">
      <alignment horizontal="justify" vertical="justify" wrapText="1"/>
    </xf>
    <xf numFmtId="0" fontId="6" fillId="29" borderId="51" xfId="2" applyFont="1" applyFill="1" applyBorder="1" applyAlignment="1">
      <alignment horizontal="justify" vertical="justify" wrapText="1"/>
    </xf>
    <xf numFmtId="0" fontId="6" fillId="29" borderId="54" xfId="2" applyFont="1" applyFill="1" applyBorder="1" applyAlignment="1">
      <alignment horizontal="justify" vertical="justify" wrapText="1"/>
    </xf>
    <xf numFmtId="0" fontId="6" fillId="4" borderId="18" xfId="2" applyFont="1" applyFill="1" applyBorder="1" applyAlignment="1" applyProtection="1">
      <alignment horizontal="justify" vertical="justify" wrapText="1"/>
      <protection locked="0"/>
    </xf>
    <xf numFmtId="0" fontId="6" fillId="4" borderId="51" xfId="2" applyFont="1" applyFill="1" applyBorder="1" applyAlignment="1" applyProtection="1">
      <alignment horizontal="justify" vertical="justify" wrapText="1"/>
      <protection locked="0"/>
    </xf>
    <xf numFmtId="0" fontId="6" fillId="4" borderId="54" xfId="2" applyFont="1" applyFill="1" applyBorder="1" applyAlignment="1" applyProtection="1">
      <alignment horizontal="justify" vertical="justify" wrapText="1"/>
      <protection locked="0"/>
    </xf>
    <xf numFmtId="0" fontId="6" fillId="4" borderId="55" xfId="2" applyFont="1" applyFill="1" applyBorder="1" applyAlignment="1" applyProtection="1">
      <alignment horizontal="justify" vertical="justify" wrapText="1"/>
      <protection locked="0"/>
    </xf>
    <xf numFmtId="0" fontId="6" fillId="29" borderId="28" xfId="2" applyFont="1" applyFill="1" applyBorder="1" applyAlignment="1">
      <alignment horizontal="justify" vertical="justify" wrapText="1"/>
    </xf>
    <xf numFmtId="0" fontId="6" fillId="29" borderId="29" xfId="2" applyFont="1" applyFill="1" applyBorder="1" applyAlignment="1">
      <alignment horizontal="justify" vertical="justify" wrapText="1"/>
    </xf>
    <xf numFmtId="0" fontId="6" fillId="0" borderId="28" xfId="2" applyFont="1" applyBorder="1" applyAlignment="1" applyProtection="1">
      <alignment horizontal="center" vertical="justify" wrapText="1"/>
      <protection locked="0"/>
    </xf>
    <xf numFmtId="0" fontId="6" fillId="0" borderId="30" xfId="2" applyFont="1" applyBorder="1" applyAlignment="1" applyProtection="1">
      <alignment horizontal="center" vertical="justify" wrapText="1"/>
      <protection locked="0"/>
    </xf>
    <xf numFmtId="0" fontId="6" fillId="0" borderId="31" xfId="2" applyFont="1" applyBorder="1" applyAlignment="1" applyProtection="1">
      <alignment horizontal="center" vertical="justify" wrapText="1"/>
      <protection locked="0"/>
    </xf>
    <xf numFmtId="0" fontId="6" fillId="29" borderId="1" xfId="2" applyFont="1" applyFill="1" applyBorder="1" applyAlignment="1">
      <alignment horizontal="justify" vertical="justify" wrapText="1"/>
    </xf>
    <xf numFmtId="0" fontId="6" fillId="29" borderId="3" xfId="2" applyFont="1" applyFill="1" applyBorder="1" applyAlignment="1">
      <alignment horizontal="justify" vertical="justify" wrapText="1"/>
    </xf>
    <xf numFmtId="0" fontId="6" fillId="4" borderId="1" xfId="2" applyFont="1" applyFill="1" applyBorder="1" applyAlignment="1" applyProtection="1">
      <alignment horizontal="center" vertical="justify" wrapText="1"/>
      <protection locked="0"/>
    </xf>
    <xf numFmtId="0" fontId="6" fillId="4" borderId="2" xfId="2" applyFont="1" applyFill="1" applyBorder="1" applyAlignment="1" applyProtection="1">
      <alignment horizontal="center" vertical="justify" wrapText="1"/>
      <protection locked="0"/>
    </xf>
    <xf numFmtId="0" fontId="6" fillId="4" borderId="8" xfId="2" applyFont="1" applyFill="1" applyBorder="1" applyAlignment="1" applyProtection="1">
      <alignment horizontal="center" vertical="justify" wrapText="1"/>
      <protection locked="0"/>
    </xf>
    <xf numFmtId="0" fontId="6" fillId="3" borderId="1" xfId="2" applyFont="1" applyFill="1" applyBorder="1" applyAlignment="1">
      <alignment vertical="center" wrapText="1"/>
    </xf>
    <xf numFmtId="0" fontId="6" fillId="3" borderId="3" xfId="2" applyFont="1" applyFill="1" applyBorder="1" applyAlignment="1">
      <alignment vertical="center" wrapText="1"/>
    </xf>
    <xf numFmtId="0" fontId="6" fillId="0" borderId="1" xfId="2" applyFont="1" applyBorder="1" applyAlignment="1" applyProtection="1">
      <alignment horizontal="center" vertical="center" wrapText="1"/>
      <protection locked="0"/>
    </xf>
    <xf numFmtId="0" fontId="6" fillId="0" borderId="2" xfId="2" applyFont="1" applyBorder="1" applyAlignment="1" applyProtection="1">
      <alignment horizontal="center" vertical="center" wrapText="1"/>
      <protection locked="0"/>
    </xf>
    <xf numFmtId="0" fontId="6" fillId="0" borderId="8" xfId="2" applyFont="1" applyBorder="1" applyAlignment="1" applyProtection="1">
      <alignment horizontal="center" vertical="center" wrapText="1"/>
      <protection locked="0"/>
    </xf>
    <xf numFmtId="0" fontId="6" fillId="0" borderId="1" xfId="2" applyFont="1" applyFill="1" applyBorder="1" applyAlignment="1" applyProtection="1">
      <alignment horizontal="center" vertical="center" wrapText="1"/>
      <protection locked="0"/>
    </xf>
    <xf numFmtId="0" fontId="6" fillId="0" borderId="2" xfId="2" applyFont="1" applyFill="1" applyBorder="1" applyAlignment="1" applyProtection="1">
      <alignment horizontal="center" vertical="center" wrapText="1"/>
      <protection locked="0"/>
    </xf>
    <xf numFmtId="0" fontId="6" fillId="0" borderId="8" xfId="2" applyFont="1" applyFill="1" applyBorder="1" applyAlignment="1" applyProtection="1">
      <alignment horizontal="center" vertical="center" wrapText="1"/>
      <protection locked="0"/>
    </xf>
    <xf numFmtId="0" fontId="6" fillId="29" borderId="36" xfId="2" applyFont="1" applyFill="1" applyBorder="1" applyAlignment="1">
      <alignment horizontal="left" vertical="center" wrapText="1"/>
    </xf>
    <xf numFmtId="0" fontId="6" fillId="29" borderId="37" xfId="2" applyFont="1" applyFill="1" applyBorder="1" applyAlignment="1">
      <alignment horizontal="left" vertical="center" wrapText="1"/>
    </xf>
    <xf numFmtId="0" fontId="5" fillId="28" borderId="56" xfId="2" applyFont="1" applyFill="1" applyBorder="1" applyAlignment="1" applyProtection="1">
      <alignment horizontal="center" vertical="center" wrapText="1"/>
    </xf>
    <xf numFmtId="0" fontId="5" fillId="28" borderId="30" xfId="2" applyFont="1" applyFill="1" applyBorder="1" applyAlignment="1" applyProtection="1">
      <alignment horizontal="center" vertical="center" wrapText="1"/>
    </xf>
    <xf numFmtId="0" fontId="5" fillId="28" borderId="31" xfId="2" applyFont="1" applyFill="1" applyBorder="1" applyAlignment="1" applyProtection="1">
      <alignment horizontal="center" vertical="center" wrapText="1"/>
    </xf>
    <xf numFmtId="0" fontId="3" fillId="29" borderId="1" xfId="2" applyFont="1" applyFill="1" applyBorder="1" applyAlignment="1" applyProtection="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1"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29" borderId="9" xfId="2" applyFont="1" applyFill="1" applyBorder="1" applyAlignment="1" applyProtection="1">
      <alignment horizontal="center" vertical="center" wrapText="1"/>
    </xf>
    <xf numFmtId="0" fontId="3" fillId="29" borderId="51" xfId="2" applyFont="1" applyFill="1" applyBorder="1" applyAlignment="1" applyProtection="1">
      <alignment horizontal="center" vertical="center" wrapText="1"/>
    </xf>
    <xf numFmtId="0" fontId="21" fillId="0" borderId="1" xfId="2" applyFont="1" applyFill="1" applyBorder="1" applyAlignment="1">
      <alignment horizontal="center" vertical="center" wrapText="1"/>
    </xf>
    <xf numFmtId="0" fontId="21" fillId="0" borderId="8" xfId="2" applyFont="1" applyFill="1" applyBorder="1" applyAlignment="1">
      <alignment horizontal="center" vertical="center" wrapText="1"/>
    </xf>
    <xf numFmtId="0" fontId="3" fillId="0" borderId="1"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8" xfId="2" applyFont="1" applyFill="1" applyBorder="1" applyAlignment="1">
      <alignment horizontal="center" vertical="center"/>
    </xf>
    <xf numFmtId="0" fontId="3" fillId="29" borderId="36" xfId="2" applyFont="1" applyFill="1" applyBorder="1" applyAlignment="1" applyProtection="1">
      <alignment horizontal="center" vertical="center" wrapText="1"/>
    </xf>
    <xf numFmtId="0" fontId="10" fillId="27" borderId="56" xfId="2" applyFont="1" applyFill="1" applyBorder="1" applyAlignment="1">
      <alignment horizontal="center" vertical="center" wrapText="1"/>
    </xf>
    <xf numFmtId="0" fontId="10" fillId="27" borderId="30" xfId="2" applyFont="1" applyFill="1" applyBorder="1" applyAlignment="1">
      <alignment horizontal="center" vertical="center" wrapText="1"/>
    </xf>
    <xf numFmtId="0" fontId="10" fillId="27" borderId="31" xfId="2" applyFont="1" applyFill="1" applyBorder="1" applyAlignment="1">
      <alignment horizontal="center" vertical="center" wrapText="1"/>
    </xf>
    <xf numFmtId="0" fontId="3" fillId="0" borderId="36" xfId="2" applyFont="1" applyBorder="1" applyAlignment="1">
      <alignment horizontal="center" vertical="center"/>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3" fillId="0" borderId="1" xfId="2" applyFont="1" applyFill="1" applyBorder="1" applyAlignment="1" applyProtection="1">
      <alignment horizontal="center" vertical="center" wrapText="1"/>
    </xf>
    <xf numFmtId="0" fontId="3" fillId="0" borderId="9" xfId="22" applyFont="1" applyFill="1" applyBorder="1" applyAlignment="1" applyProtection="1">
      <alignment horizontal="center" vertical="center" wrapText="1"/>
    </xf>
    <xf numFmtId="0" fontId="3" fillId="0" borderId="18" xfId="22" applyFont="1" applyFill="1" applyBorder="1" applyAlignment="1" applyProtection="1">
      <alignment horizontal="center" vertical="center" wrapText="1"/>
    </xf>
    <xf numFmtId="4" fontId="3" fillId="0" borderId="1" xfId="22" applyNumberFormat="1" applyFont="1" applyFill="1" applyBorder="1" applyAlignment="1" applyProtection="1">
      <alignment horizontal="center" vertical="center" wrapText="1"/>
    </xf>
    <xf numFmtId="3" fontId="3" fillId="0" borderId="4" xfId="22" applyNumberFormat="1" applyFont="1" applyFill="1" applyBorder="1" applyAlignment="1" applyProtection="1">
      <alignment horizontal="center" vertical="center" wrapText="1"/>
    </xf>
    <xf numFmtId="0" fontId="3" fillId="0" borderId="4" xfId="22" applyFont="1" applyBorder="1" applyAlignment="1">
      <alignment horizontal="left" wrapText="1"/>
    </xf>
    <xf numFmtId="0" fontId="6" fillId="0" borderId="4" xfId="22" applyFont="1" applyBorder="1" applyAlignment="1">
      <alignment horizontal="center" vertical="center" wrapText="1"/>
    </xf>
    <xf numFmtId="4" fontId="6" fillId="4" borderId="4" xfId="22" applyNumberFormat="1" applyFont="1" applyFill="1" applyBorder="1" applyAlignment="1" applyProtection="1">
      <alignment horizontal="center" vertical="center" wrapText="1"/>
      <protection locked="0"/>
    </xf>
    <xf numFmtId="0" fontId="6" fillId="0" borderId="0" xfId="22" applyFont="1" applyFill="1" applyBorder="1" applyAlignment="1">
      <alignment horizontal="center" vertical="center" wrapText="1"/>
    </xf>
    <xf numFmtId="0" fontId="6" fillId="28" borderId="5" xfId="22" applyFont="1" applyFill="1" applyBorder="1" applyAlignment="1">
      <alignment horizontal="center" vertical="center" wrapText="1"/>
    </xf>
    <xf numFmtId="0" fontId="6" fillId="28" borderId="6" xfId="22" applyFont="1" applyFill="1" applyBorder="1" applyAlignment="1">
      <alignment horizontal="center" vertical="center" wrapText="1"/>
    </xf>
    <xf numFmtId="0" fontId="3" fillId="0" borderId="1" xfId="22" applyFont="1" applyBorder="1" applyAlignment="1">
      <alignment horizontal="left" wrapText="1"/>
    </xf>
    <xf numFmtId="0" fontId="3" fillId="0" borderId="3" xfId="22" applyFont="1" applyBorder="1" applyAlignment="1">
      <alignment horizontal="left" wrapText="1"/>
    </xf>
    <xf numFmtId="0" fontId="6" fillId="0" borderId="1" xfId="22" applyFont="1" applyBorder="1" applyAlignment="1">
      <alignment horizontal="center" vertical="center" wrapText="1"/>
    </xf>
    <xf numFmtId="0" fontId="6" fillId="0" borderId="2" xfId="22" applyFont="1" applyBorder="1" applyAlignment="1">
      <alignment horizontal="center" vertical="center" wrapText="1"/>
    </xf>
    <xf numFmtId="0" fontId="6" fillId="0" borderId="3" xfId="22" applyFont="1" applyBorder="1" applyAlignment="1">
      <alignment horizontal="center" vertical="center" wrapText="1"/>
    </xf>
    <xf numFmtId="0" fontId="3" fillId="0" borderId="1" xfId="22" applyFont="1" applyBorder="1" applyAlignment="1">
      <alignment horizontal="left" vertical="center" wrapText="1"/>
    </xf>
    <xf numFmtId="0" fontId="3" fillId="0" borderId="3" xfId="22" applyFont="1" applyBorder="1" applyAlignment="1">
      <alignment horizontal="left" vertical="center" wrapText="1"/>
    </xf>
    <xf numFmtId="4" fontId="6" fillId="0" borderId="1" xfId="22" applyNumberFormat="1" applyFont="1" applyFill="1" applyBorder="1" applyAlignment="1" applyProtection="1">
      <alignment horizontal="center" vertical="center" wrapText="1"/>
      <protection locked="0"/>
    </xf>
    <xf numFmtId="4" fontId="6" fillId="0" borderId="8" xfId="22" applyNumberFormat="1" applyFont="1" applyFill="1" applyBorder="1" applyAlignment="1" applyProtection="1">
      <alignment horizontal="center" vertical="center" wrapText="1"/>
      <protection locked="0"/>
    </xf>
    <xf numFmtId="4" fontId="6" fillId="4" borderId="1" xfId="22" applyNumberFormat="1" applyFont="1" applyFill="1" applyBorder="1" applyAlignment="1" applyProtection="1">
      <alignment horizontal="center" vertical="center" wrapText="1"/>
      <protection locked="0"/>
    </xf>
    <xf numFmtId="0" fontId="6" fillId="4" borderId="8" xfId="22" applyFont="1" applyFill="1" applyBorder="1" applyAlignment="1" applyProtection="1">
      <alignment horizontal="center" vertical="center" wrapText="1"/>
      <protection locked="0"/>
    </xf>
    <xf numFmtId="4" fontId="6" fillId="4" borderId="8" xfId="22" applyNumberFormat="1" applyFont="1" applyFill="1" applyBorder="1" applyAlignment="1" applyProtection="1">
      <alignment horizontal="center" vertical="center" wrapText="1"/>
      <protection locked="0"/>
    </xf>
    <xf numFmtId="0" fontId="23" fillId="0" borderId="36" xfId="22" applyFont="1" applyBorder="1" applyAlignment="1" applyProtection="1">
      <alignment horizontal="left" vertical="center" wrapText="1"/>
      <protection locked="0"/>
    </xf>
    <xf numFmtId="0" fontId="23" fillId="0" borderId="20" xfId="22" applyFont="1" applyBorder="1" applyAlignment="1" applyProtection="1">
      <alignment horizontal="left" vertical="center" wrapText="1"/>
      <protection locked="0"/>
    </xf>
    <xf numFmtId="0" fontId="23" fillId="0" borderId="21" xfId="22" applyFont="1" applyBorder="1" applyAlignment="1" applyProtection="1">
      <alignment horizontal="left" vertical="center" wrapText="1"/>
      <protection locked="0"/>
    </xf>
    <xf numFmtId="0" fontId="18" fillId="0" borderId="4" xfId="2" applyFont="1" applyFill="1" applyBorder="1" applyAlignment="1" applyProtection="1">
      <alignment horizontal="justify" vertical="center" wrapText="1"/>
      <protection locked="0"/>
    </xf>
    <xf numFmtId="0" fontId="18" fillId="0" borderId="19" xfId="2" applyFont="1" applyFill="1" applyBorder="1" applyAlignment="1" applyProtection="1">
      <alignment horizontal="justify" vertical="center" wrapText="1"/>
      <protection locked="0"/>
    </xf>
    <xf numFmtId="0" fontId="6" fillId="4" borderId="6" xfId="22" quotePrefix="1" applyFont="1" applyFill="1" applyBorder="1" applyAlignment="1" applyProtection="1">
      <alignment horizontal="center" vertical="center" wrapText="1"/>
      <protection locked="0"/>
    </xf>
    <xf numFmtId="0" fontId="6" fillId="0" borderId="36" xfId="22" applyFont="1" applyFill="1" applyBorder="1" applyAlignment="1" applyProtection="1">
      <alignment horizontal="justify" vertical="justify" wrapText="1"/>
      <protection locked="0"/>
    </xf>
    <xf numFmtId="0" fontId="6" fillId="0" borderId="20" xfId="22" applyFont="1" applyFill="1" applyBorder="1" applyAlignment="1" applyProtection="1">
      <alignment horizontal="justify" vertical="justify" wrapText="1"/>
      <protection locked="0"/>
    </xf>
    <xf numFmtId="0" fontId="6" fillId="0" borderId="21" xfId="22" applyFont="1" applyFill="1" applyBorder="1" applyAlignment="1" applyProtection="1">
      <alignment horizontal="justify" vertical="justify" wrapText="1"/>
      <protection locked="0"/>
    </xf>
    <xf numFmtId="0" fontId="6" fillId="30" borderId="1" xfId="26" applyFont="1" applyFill="1" applyBorder="1" applyAlignment="1" applyProtection="1">
      <alignment horizontal="justify" vertical="justify" wrapText="1"/>
      <protection locked="0"/>
    </xf>
    <xf numFmtId="0" fontId="6" fillId="30" borderId="2" xfId="26" applyFont="1" applyFill="1" applyBorder="1" applyAlignment="1" applyProtection="1">
      <alignment horizontal="justify" vertical="justify" wrapText="1"/>
      <protection locked="0"/>
    </xf>
    <xf numFmtId="0" fontId="6" fillId="30" borderId="8" xfId="26" applyFont="1" applyFill="1" applyBorder="1" applyAlignment="1" applyProtection="1">
      <alignment horizontal="justify" vertical="justify" wrapText="1"/>
      <protection locked="0"/>
    </xf>
    <xf numFmtId="0" fontId="6" fillId="4" borderId="1" xfId="22" applyFont="1" applyFill="1" applyBorder="1" applyAlignment="1" applyProtection="1">
      <alignment horizontal="justify" vertical="justify" wrapText="1"/>
      <protection locked="0"/>
    </xf>
    <xf numFmtId="0" fontId="6" fillId="4" borderId="2" xfId="22" applyFont="1" applyFill="1" applyBorder="1" applyAlignment="1" applyProtection="1">
      <alignment horizontal="justify" vertical="justify" wrapText="1"/>
      <protection locked="0"/>
    </xf>
    <xf numFmtId="0" fontId="6" fillId="4" borderId="8" xfId="22" applyFont="1" applyFill="1" applyBorder="1" applyAlignment="1" applyProtection="1">
      <alignment horizontal="justify" vertical="justify" wrapText="1"/>
      <protection locked="0"/>
    </xf>
    <xf numFmtId="0" fontId="6" fillId="0" borderId="1" xfId="22" applyFont="1" applyFill="1" applyBorder="1" applyAlignment="1" applyProtection="1">
      <alignment horizontal="center" vertical="center" wrapText="1"/>
      <protection locked="0"/>
    </xf>
    <xf numFmtId="0" fontId="6" fillId="0" borderId="2" xfId="22" applyFont="1" applyFill="1" applyBorder="1" applyAlignment="1" applyProtection="1">
      <alignment horizontal="center" vertical="center" wrapText="1"/>
      <protection locked="0"/>
    </xf>
    <xf numFmtId="0" fontId="6" fillId="0" borderId="8" xfId="22" applyFont="1" applyFill="1" applyBorder="1" applyAlignment="1" applyProtection="1">
      <alignment horizontal="center" vertical="center" wrapText="1"/>
      <protection locked="0"/>
    </xf>
    <xf numFmtId="0" fontId="6" fillId="4" borderId="4" xfId="22" applyFont="1" applyFill="1" applyBorder="1" applyAlignment="1" applyProtection="1">
      <alignment horizontal="center" vertical="center" wrapText="1"/>
      <protection locked="0"/>
    </xf>
    <xf numFmtId="0" fontId="6" fillId="4" borderId="19" xfId="22" applyFont="1" applyFill="1" applyBorder="1" applyAlignment="1" applyProtection="1">
      <alignment horizontal="center" vertical="center" wrapText="1"/>
      <protection locked="0"/>
    </xf>
    <xf numFmtId="0" fontId="18" fillId="22" borderId="33" xfId="2" applyFont="1" applyFill="1" applyBorder="1" applyAlignment="1">
      <alignment horizontal="center" vertical="center" wrapText="1"/>
    </xf>
    <xf numFmtId="0" fontId="17" fillId="0" borderId="33" xfId="2" applyFont="1" applyBorder="1" applyAlignment="1" applyProtection="1">
      <alignment horizontal="center" vertical="center" wrapText="1"/>
      <protection locked="0"/>
    </xf>
    <xf numFmtId="0" fontId="17" fillId="0" borderId="34" xfId="2" applyFont="1" applyBorder="1" applyAlignment="1" applyProtection="1">
      <alignment horizontal="center" vertical="center" wrapText="1"/>
      <protection locked="0"/>
    </xf>
    <xf numFmtId="0" fontId="11" fillId="0" borderId="8" xfId="27" applyFill="1" applyBorder="1" applyAlignment="1">
      <alignment horizontal="center" vertical="center" wrapText="1"/>
    </xf>
    <xf numFmtId="0" fontId="11" fillId="0" borderId="3" xfId="27" applyBorder="1" applyAlignment="1">
      <alignment horizontal="center" vertical="center" wrapText="1"/>
    </xf>
    <xf numFmtId="0" fontId="16" fillId="0" borderId="4" xfId="2" applyFont="1" applyFill="1" applyBorder="1" applyAlignment="1" applyProtection="1">
      <alignment horizontal="center" vertical="center" wrapText="1"/>
    </xf>
    <xf numFmtId="167" fontId="16" fillId="0" borderId="1" xfId="76" applyNumberFormat="1" applyFont="1" applyFill="1" applyBorder="1" applyAlignment="1" applyProtection="1">
      <alignment horizontal="center" vertical="center" wrapText="1"/>
    </xf>
    <xf numFmtId="167" fontId="16" fillId="0" borderId="3" xfId="76" applyNumberFormat="1" applyFont="1" applyFill="1" applyBorder="1" applyAlignment="1" applyProtection="1">
      <alignment horizontal="center" vertical="center" wrapText="1"/>
    </xf>
    <xf numFmtId="0" fontId="16" fillId="0" borderId="2" xfId="2" applyFont="1" applyBorder="1" applyAlignment="1">
      <alignment horizontal="center" wrapText="1"/>
    </xf>
    <xf numFmtId="43" fontId="18" fillId="0" borderId="4" xfId="76" applyFont="1" applyFill="1" applyBorder="1" applyAlignment="1" applyProtection="1">
      <alignment horizontal="center" vertical="center" wrapText="1"/>
      <protection locked="0"/>
    </xf>
    <xf numFmtId="43" fontId="18" fillId="0" borderId="19" xfId="76" applyFont="1" applyFill="1" applyBorder="1" applyAlignment="1" applyProtection="1">
      <alignment horizontal="center" vertical="center" wrapText="1"/>
      <protection locked="0"/>
    </xf>
    <xf numFmtId="0" fontId="16" fillId="0" borderId="4" xfId="2" applyFont="1" applyBorder="1" applyAlignment="1">
      <alignment horizontal="center"/>
    </xf>
    <xf numFmtId="164" fontId="11" fillId="0" borderId="3" xfId="41" applyNumberFormat="1" applyFont="1" applyBorder="1" applyAlignment="1">
      <alignment horizontal="center" vertical="center" wrapText="1"/>
    </xf>
    <xf numFmtId="0" fontId="18" fillId="0" borderId="44" xfId="2" applyFont="1" applyFill="1" applyBorder="1" applyAlignment="1">
      <alignment horizontal="center" vertical="center" wrapText="1"/>
    </xf>
    <xf numFmtId="0" fontId="18" fillId="23" borderId="14" xfId="2" applyFont="1" applyFill="1" applyBorder="1" applyAlignment="1">
      <alignment horizontal="center" vertical="center" wrapText="1"/>
    </xf>
    <xf numFmtId="0" fontId="18" fillId="23" borderId="17" xfId="2" applyFont="1" applyFill="1" applyBorder="1" applyAlignment="1">
      <alignment horizontal="center" vertical="center" wrapText="1"/>
    </xf>
    <xf numFmtId="0" fontId="18" fillId="23" borderId="46" xfId="2" applyFont="1" applyFill="1" applyBorder="1" applyAlignment="1">
      <alignment horizontal="center" vertical="center" wrapText="1"/>
    </xf>
    <xf numFmtId="0" fontId="18" fillId="23" borderId="25" xfId="2" applyFont="1" applyFill="1" applyBorder="1" applyAlignment="1">
      <alignment horizontal="center" vertical="center" wrapText="1"/>
    </xf>
    <xf numFmtId="0" fontId="18" fillId="22" borderId="15" xfId="2" applyFont="1" applyFill="1" applyBorder="1" applyAlignment="1">
      <alignment horizontal="center" wrapText="1"/>
    </xf>
    <xf numFmtId="0" fontId="18" fillId="22" borderId="16" xfId="2" applyFont="1" applyFill="1" applyBorder="1" applyAlignment="1">
      <alignment horizontal="center" wrapText="1"/>
    </xf>
    <xf numFmtId="0" fontId="18" fillId="22" borderId="4" xfId="2" applyFont="1" applyFill="1" applyBorder="1" applyAlignment="1" applyProtection="1">
      <alignment horizontal="center" vertical="center" wrapText="1"/>
      <protection locked="0"/>
    </xf>
    <xf numFmtId="0" fontId="18" fillId="22" borderId="19" xfId="2" applyFont="1" applyFill="1" applyBorder="1" applyAlignment="1" applyProtection="1">
      <alignment horizontal="center" vertical="center" wrapText="1"/>
      <protection locked="0"/>
    </xf>
    <xf numFmtId="0" fontId="18" fillId="22" borderId="4" xfId="2" applyFont="1" applyFill="1" applyBorder="1" applyAlignment="1">
      <alignment vertical="center" wrapText="1"/>
    </xf>
    <xf numFmtId="0" fontId="18" fillId="22" borderId="26" xfId="2" applyFont="1" applyFill="1" applyBorder="1" applyAlignment="1">
      <alignment vertical="center" wrapText="1"/>
    </xf>
    <xf numFmtId="0" fontId="18" fillId="0" borderId="23"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18" fillId="22" borderId="15" xfId="2" applyFont="1" applyFill="1" applyBorder="1" applyAlignment="1">
      <alignment horizontal="center" vertical="center" wrapText="1"/>
    </xf>
    <xf numFmtId="0" fontId="18" fillId="22" borderId="16" xfId="2" applyFont="1" applyFill="1" applyBorder="1" applyAlignment="1">
      <alignment horizontal="center" vertical="center" wrapText="1"/>
    </xf>
    <xf numFmtId="0" fontId="16" fillId="0" borderId="4" xfId="2" applyFont="1" applyBorder="1" applyAlignment="1">
      <alignment horizontal="center" wrapText="1"/>
    </xf>
    <xf numFmtId="0" fontId="18" fillId="0" borderId="26" xfId="2" applyFont="1" applyBorder="1" applyAlignment="1" applyProtection="1">
      <alignment horizontal="justify" vertical="center" wrapText="1"/>
      <protection locked="0"/>
    </xf>
    <xf numFmtId="0" fontId="18" fillId="0" borderId="27" xfId="2" applyFont="1" applyBorder="1" applyAlignment="1" applyProtection="1">
      <alignment horizontal="justify" vertical="center" wrapText="1"/>
      <protection locked="0"/>
    </xf>
    <xf numFmtId="0" fontId="18" fillId="22" borderId="14" xfId="2" applyFont="1" applyFill="1" applyBorder="1" applyAlignment="1">
      <alignment horizontal="center" vertical="center" wrapText="1"/>
    </xf>
    <xf numFmtId="0" fontId="18" fillId="22" borderId="6" xfId="2" applyFont="1" applyFill="1" applyBorder="1" applyAlignment="1">
      <alignment vertical="center" wrapText="1"/>
    </xf>
    <xf numFmtId="0" fontId="18" fillId="24" borderId="6" xfId="2" applyFont="1" applyFill="1" applyBorder="1" applyAlignment="1" applyProtection="1">
      <alignment horizontal="center" vertical="center" wrapText="1"/>
      <protection locked="0"/>
    </xf>
    <xf numFmtId="0" fontId="18" fillId="24" borderId="62" xfId="2" applyFont="1" applyFill="1" applyBorder="1" applyAlignment="1" applyProtection="1">
      <alignment horizontal="center" vertical="center" wrapText="1"/>
      <protection locked="0"/>
    </xf>
    <xf numFmtId="0" fontId="18" fillId="0" borderId="26" xfId="2" applyFont="1" applyBorder="1" applyAlignment="1" applyProtection="1">
      <alignment horizontal="center" vertical="center" wrapText="1"/>
      <protection locked="0"/>
    </xf>
    <xf numFmtId="0" fontId="18" fillId="0" borderId="27" xfId="2" applyFont="1" applyBorder="1" applyAlignment="1" applyProtection="1">
      <alignment horizontal="center" vertical="center" wrapText="1"/>
      <protection locked="0"/>
    </xf>
    <xf numFmtId="0" fontId="18" fillId="22" borderId="15" xfId="2" applyFont="1" applyFill="1" applyBorder="1" applyAlignment="1">
      <alignment vertical="center" wrapText="1"/>
    </xf>
    <xf numFmtId="0" fontId="18" fillId="0" borderId="28" xfId="2" applyFont="1" applyBorder="1" applyAlignment="1" applyProtection="1">
      <alignment horizontal="left" vertical="center" wrapText="1"/>
      <protection locked="0"/>
    </xf>
    <xf numFmtId="0" fontId="18" fillId="0" borderId="30" xfId="2" applyFont="1" applyBorder="1" applyAlignment="1" applyProtection="1">
      <alignment horizontal="left" vertical="center" wrapText="1"/>
      <protection locked="0"/>
    </xf>
    <xf numFmtId="0" fontId="18" fillId="0" borderId="31" xfId="2" applyFont="1" applyBorder="1" applyAlignment="1" applyProtection="1">
      <alignment horizontal="left" vertical="center" wrapText="1"/>
      <protection locked="0"/>
    </xf>
    <xf numFmtId="0" fontId="18" fillId="0" borderId="4" xfId="2" applyFont="1" applyBorder="1" applyAlignment="1" applyProtection="1">
      <alignment horizontal="justify" vertical="center" wrapText="1"/>
      <protection locked="0"/>
    </xf>
    <xf numFmtId="0" fontId="18" fillId="0" borderId="19" xfId="2" applyFont="1" applyBorder="1" applyAlignment="1" applyProtection="1">
      <alignment horizontal="justify" vertical="center" wrapText="1"/>
      <protection locked="0"/>
    </xf>
    <xf numFmtId="0" fontId="18" fillId="22" borderId="4" xfId="2" applyFont="1" applyFill="1" applyBorder="1" applyAlignment="1">
      <alignment horizontal="left" vertical="center" wrapText="1"/>
    </xf>
    <xf numFmtId="0" fontId="18" fillId="32" borderId="1" xfId="26" applyFont="1" applyFill="1" applyBorder="1" applyAlignment="1" applyProtection="1">
      <alignment horizontal="center" vertical="center" wrapText="1"/>
      <protection locked="0"/>
    </xf>
    <xf numFmtId="0" fontId="18" fillId="32" borderId="2" xfId="26" applyFont="1" applyFill="1" applyBorder="1" applyAlignment="1" applyProtection="1">
      <alignment horizontal="center" vertical="center" wrapText="1"/>
      <protection locked="0"/>
    </xf>
    <xf numFmtId="0" fontId="18" fillId="32" borderId="8" xfId="26" applyFont="1" applyFill="1" applyBorder="1" applyAlignment="1" applyProtection="1">
      <alignment horizontal="center" vertical="center" wrapText="1"/>
      <protection locked="0"/>
    </xf>
    <xf numFmtId="0" fontId="18" fillId="24" borderId="4" xfId="2" applyFont="1" applyFill="1" applyBorder="1" applyAlignment="1" applyProtection="1">
      <alignment horizontal="center" vertical="center" wrapText="1"/>
      <protection locked="0"/>
    </xf>
    <xf numFmtId="0" fontId="18" fillId="24" borderId="19" xfId="2" applyFont="1" applyFill="1" applyBorder="1" applyAlignment="1" applyProtection="1">
      <alignment horizontal="center" vertical="center" wrapText="1"/>
      <protection locked="0"/>
    </xf>
    <xf numFmtId="0" fontId="18" fillId="22" borderId="15" xfId="2" applyFont="1" applyFill="1" applyBorder="1" applyAlignment="1">
      <alignment horizontal="left" vertical="center" wrapText="1"/>
    </xf>
    <xf numFmtId="0" fontId="17" fillId="0" borderId="15" xfId="2" applyFont="1" applyBorder="1" applyAlignment="1" applyProtection="1">
      <alignment horizontal="center" vertical="center" wrapText="1"/>
      <protection locked="0"/>
    </xf>
    <xf numFmtId="0" fontId="17" fillId="0" borderId="16" xfId="2" applyFont="1" applyBorder="1" applyAlignment="1" applyProtection="1">
      <alignment horizontal="center" vertical="center" wrapText="1"/>
      <protection locked="0"/>
    </xf>
    <xf numFmtId="0" fontId="18" fillId="32" borderId="3" xfId="26" applyFont="1" applyFill="1" applyBorder="1" applyAlignment="1" applyProtection="1">
      <alignment horizontal="center" vertical="center" wrapText="1"/>
      <protection locked="0"/>
    </xf>
    <xf numFmtId="0" fontId="17" fillId="24" borderId="4" xfId="2" applyFont="1" applyFill="1" applyBorder="1" applyAlignment="1" applyProtection="1">
      <alignment horizontal="center" vertical="center" wrapText="1"/>
      <protection locked="0"/>
    </xf>
    <xf numFmtId="0" fontId="17" fillId="24" borderId="19" xfId="2" applyFont="1" applyFill="1" applyBorder="1" applyAlignment="1" applyProtection="1">
      <alignment horizontal="center" vertical="center" wrapText="1"/>
      <protection locked="0"/>
    </xf>
    <xf numFmtId="0" fontId="18" fillId="25" borderId="4" xfId="2" applyFont="1" applyFill="1" applyBorder="1" applyAlignment="1">
      <alignment vertical="center" wrapText="1"/>
    </xf>
    <xf numFmtId="0" fontId="17" fillId="0" borderId="4" xfId="2" applyFont="1" applyBorder="1" applyAlignment="1" applyProtection="1">
      <alignment horizontal="center" vertical="center" wrapText="1"/>
      <protection locked="0"/>
    </xf>
    <xf numFmtId="0" fontId="17" fillId="0" borderId="19" xfId="2" applyFont="1" applyBorder="1" applyAlignment="1" applyProtection="1">
      <alignment horizontal="center" vertical="center" wrapText="1"/>
      <protection locked="0"/>
    </xf>
    <xf numFmtId="0" fontId="18" fillId="0" borderId="1" xfId="26" applyFont="1" applyBorder="1" applyAlignment="1" applyProtection="1">
      <alignment horizontal="center" vertical="center" wrapText="1"/>
      <protection locked="0"/>
    </xf>
    <xf numFmtId="0" fontId="18" fillId="0" borderId="2" xfId="26" applyFont="1" applyBorder="1" applyAlignment="1" applyProtection="1">
      <alignment horizontal="center" vertical="center" wrapText="1"/>
      <protection locked="0"/>
    </xf>
    <xf numFmtId="0" fontId="18" fillId="0" borderId="8" xfId="26" applyFont="1" applyBorder="1" applyAlignment="1" applyProtection="1">
      <alignment horizontal="center" vertical="center" wrapText="1"/>
      <protection locked="0"/>
    </xf>
    <xf numFmtId="0" fontId="18" fillId="22" borderId="26" xfId="2" applyFont="1" applyFill="1" applyBorder="1" applyAlignment="1">
      <alignment horizontal="left" vertical="center" wrapText="1"/>
    </xf>
    <xf numFmtId="0" fontId="18" fillId="0" borderId="9" xfId="20" applyFont="1" applyBorder="1" applyAlignment="1" applyProtection="1">
      <alignment horizontal="center" vertical="center" wrapText="1"/>
      <protection locked="0"/>
    </xf>
    <xf numFmtId="0" fontId="18" fillId="0" borderId="23" xfId="20" applyFont="1" applyBorder="1" applyAlignment="1" applyProtection="1">
      <alignment horizontal="center" vertical="center" wrapText="1"/>
      <protection locked="0"/>
    </xf>
    <xf numFmtId="0" fontId="18" fillId="0" borderId="57" xfId="20" applyFont="1" applyBorder="1" applyAlignment="1" applyProtection="1">
      <alignment horizontal="center" vertical="center" wrapText="1"/>
      <protection locked="0"/>
    </xf>
    <xf numFmtId="0" fontId="16" fillId="0" borderId="39" xfId="2" applyFont="1" applyBorder="1" applyAlignment="1">
      <alignment horizontal="center"/>
    </xf>
    <xf numFmtId="0" fontId="16" fillId="0" borderId="33" xfId="2" applyFont="1" applyBorder="1" applyAlignment="1">
      <alignment horizontal="center"/>
    </xf>
    <xf numFmtId="0" fontId="16" fillId="0" borderId="38" xfId="2" applyFont="1" applyBorder="1" applyAlignment="1">
      <alignment horizontal="center"/>
    </xf>
    <xf numFmtId="0" fontId="20" fillId="23" borderId="14" xfId="2" applyFont="1" applyFill="1" applyBorder="1" applyAlignment="1" applyProtection="1">
      <alignment horizontal="center" vertical="center" wrapText="1"/>
    </xf>
    <xf numFmtId="0" fontId="20" fillId="23" borderId="15" xfId="2" applyFont="1" applyFill="1" applyBorder="1" applyAlignment="1" applyProtection="1">
      <alignment horizontal="center" vertical="center" wrapText="1"/>
    </xf>
    <xf numFmtId="0" fontId="20" fillId="23" borderId="16" xfId="2" applyFont="1" applyFill="1" applyBorder="1" applyAlignment="1" applyProtection="1">
      <alignment horizontal="center" vertical="center" wrapText="1"/>
    </xf>
    <xf numFmtId="0" fontId="1" fillId="0" borderId="4" xfId="2" applyBorder="1" applyAlignment="1"/>
    <xf numFmtId="0" fontId="1" fillId="0" borderId="19" xfId="2" applyBorder="1" applyAlignment="1"/>
    <xf numFmtId="0" fontId="16" fillId="0" borderId="1" xfId="26" applyFont="1" applyBorder="1" applyAlignment="1">
      <alignment horizontal="center" vertical="center" wrapText="1"/>
    </xf>
    <xf numFmtId="0" fontId="16" fillId="0" borderId="2" xfId="26" applyFont="1" applyBorder="1" applyAlignment="1">
      <alignment horizontal="center" vertical="center" wrapText="1"/>
    </xf>
    <xf numFmtId="0" fontId="16" fillId="0" borderId="8" xfId="26" applyFont="1" applyBorder="1" applyAlignment="1">
      <alignment horizontal="center" vertical="center" wrapText="1"/>
    </xf>
    <xf numFmtId="0" fontId="16" fillId="32" borderId="1" xfId="26" applyFont="1" applyFill="1" applyBorder="1" applyAlignment="1" applyProtection="1">
      <alignment horizontal="center" vertical="center" wrapText="1"/>
    </xf>
    <xf numFmtId="0" fontId="16" fillId="32" borderId="2" xfId="26" applyFont="1" applyFill="1" applyBorder="1" applyAlignment="1" applyProtection="1">
      <alignment horizontal="center" vertical="center" wrapText="1"/>
    </xf>
    <xf numFmtId="0" fontId="16" fillId="32" borderId="8" xfId="26" applyFont="1" applyFill="1" applyBorder="1" applyAlignment="1" applyProtection="1">
      <alignment horizontal="center" vertical="center" wrapText="1"/>
    </xf>
    <xf numFmtId="0" fontId="29" fillId="0" borderId="1" xfId="26" applyFont="1" applyBorder="1" applyAlignment="1">
      <alignment horizontal="center" vertical="center" wrapText="1"/>
    </xf>
    <xf numFmtId="0" fontId="29" fillId="0" borderId="8" xfId="26" applyFont="1" applyBorder="1" applyAlignment="1">
      <alignment horizontal="center" vertical="center" wrapText="1"/>
    </xf>
    <xf numFmtId="0" fontId="16" fillId="0" borderId="1" xfId="26" applyFont="1" applyBorder="1" applyAlignment="1">
      <alignment horizontal="center"/>
    </xf>
    <xf numFmtId="0" fontId="16" fillId="0" borderId="2" xfId="26" applyFont="1" applyBorder="1" applyAlignment="1">
      <alignment horizontal="center"/>
    </xf>
    <xf numFmtId="0" fontId="16" fillId="0" borderId="8" xfId="26" applyFont="1" applyBorder="1" applyAlignment="1">
      <alignment horizontal="center"/>
    </xf>
    <xf numFmtId="0" fontId="22" fillId="26" borderId="14" xfId="2" applyFont="1" applyFill="1" applyBorder="1" applyAlignment="1">
      <alignment horizontal="center" vertical="center" wrapText="1"/>
    </xf>
    <xf numFmtId="0" fontId="22" fillId="26" borderId="15" xfId="2" applyFont="1" applyFill="1" applyBorder="1" applyAlignment="1">
      <alignment horizontal="center" vertical="center" wrapText="1"/>
    </xf>
    <xf numFmtId="0" fontId="22" fillId="26" borderId="16" xfId="2" applyFont="1" applyFill="1" applyBorder="1" applyAlignment="1">
      <alignment horizontal="center" vertical="center" wrapText="1"/>
    </xf>
    <xf numFmtId="0" fontId="16" fillId="0" borderId="26" xfId="2" applyFont="1" applyBorder="1" applyAlignment="1">
      <alignment horizontal="center" vertical="center"/>
    </xf>
    <xf numFmtId="0" fontId="16" fillId="0" borderId="27" xfId="2" applyFont="1" applyBorder="1" applyAlignment="1">
      <alignment horizontal="center" vertical="center"/>
    </xf>
    <xf numFmtId="0" fontId="1" fillId="23" borderId="15" xfId="2" applyFill="1" applyBorder="1" applyAlignment="1"/>
    <xf numFmtId="0" fontId="1" fillId="23" borderId="16" xfId="2" applyFill="1" applyBorder="1" applyAlignment="1"/>
    <xf numFmtId="0" fontId="21" fillId="0" borderId="4" xfId="2" applyFont="1" applyFill="1" applyBorder="1" applyAlignment="1">
      <alignment horizontal="center" vertical="center" wrapText="1"/>
    </xf>
    <xf numFmtId="0" fontId="21" fillId="0" borderId="19" xfId="2" applyFont="1" applyFill="1" applyBorder="1" applyAlignment="1">
      <alignment horizontal="center" vertical="center" wrapText="1"/>
    </xf>
    <xf numFmtId="164" fontId="3" fillId="0" borderId="1" xfId="31" applyNumberFormat="1" applyFont="1" applyFill="1" applyBorder="1" applyAlignment="1" applyProtection="1">
      <alignment horizontal="center" vertical="center" wrapText="1"/>
    </xf>
    <xf numFmtId="164" fontId="3" fillId="0" borderId="3" xfId="31" applyNumberFormat="1" applyFont="1" applyFill="1" applyBorder="1" applyAlignment="1" applyProtection="1">
      <alignment horizontal="center" vertical="center" wrapText="1"/>
    </xf>
    <xf numFmtId="0" fontId="23" fillId="0" borderId="33" xfId="2" applyFont="1" applyBorder="1" applyAlignment="1" applyProtection="1">
      <alignment horizontal="center" vertical="center" wrapText="1"/>
      <protection locked="0"/>
    </xf>
    <xf numFmtId="0" fontId="23" fillId="0" borderId="34" xfId="2" applyFont="1" applyBorder="1" applyAlignment="1" applyProtection="1">
      <alignment horizontal="center" vertical="center" wrapText="1"/>
      <protection locked="0"/>
    </xf>
    <xf numFmtId="0" fontId="3" fillId="0" borderId="36" xfId="2" applyFont="1" applyBorder="1" applyAlignment="1">
      <alignment horizontal="center" vertical="center" wrapText="1"/>
    </xf>
    <xf numFmtId="0" fontId="3" fillId="0" borderId="37" xfId="2" applyFont="1" applyBorder="1" applyAlignment="1">
      <alignment horizontal="center" vertical="center"/>
    </xf>
    <xf numFmtId="164" fontId="3" fillId="0" borderId="36" xfId="31" applyNumberFormat="1" applyFont="1" applyFill="1" applyBorder="1" applyAlignment="1" applyProtection="1">
      <alignment horizontal="center" vertical="center" wrapText="1"/>
    </xf>
    <xf numFmtId="164" fontId="3" fillId="0" borderId="37" xfId="31" applyNumberFormat="1" applyFont="1" applyFill="1" applyBorder="1" applyAlignment="1" applyProtection="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164" fontId="3" fillId="0" borderId="4" xfId="19" applyNumberFormat="1" applyFont="1" applyFill="1" applyBorder="1" applyAlignment="1" applyProtection="1">
      <alignment horizontal="center" vertical="center" wrapText="1"/>
    </xf>
    <xf numFmtId="0" fontId="3" fillId="0" borderId="4" xfId="2" applyFont="1" applyBorder="1" applyAlignment="1">
      <alignment horizontal="center" vertical="center"/>
    </xf>
    <xf numFmtId="0" fontId="6" fillId="29" borderId="15" xfId="2" applyFont="1" applyFill="1" applyBorder="1" applyAlignment="1">
      <alignment horizontal="center" wrapText="1"/>
    </xf>
    <xf numFmtId="0" fontId="6" fillId="29" borderId="16" xfId="2" applyFont="1" applyFill="1" applyBorder="1" applyAlignment="1">
      <alignment horizontal="center" wrapText="1"/>
    </xf>
    <xf numFmtId="0" fontId="11" fillId="0" borderId="2" xfId="27" applyBorder="1" applyAlignment="1">
      <alignment horizontal="center" vertical="center" wrapText="1"/>
    </xf>
    <xf numFmtId="43" fontId="6" fillId="4" borderId="1" xfId="19" applyFont="1" applyFill="1" applyBorder="1" applyAlignment="1" applyProtection="1">
      <alignment horizontal="center" vertical="center"/>
      <protection locked="0"/>
    </xf>
    <xf numFmtId="0" fontId="11" fillId="0" borderId="8" xfId="27" applyBorder="1" applyAlignment="1">
      <alignment horizontal="center" vertical="center"/>
    </xf>
    <xf numFmtId="0" fontId="11" fillId="0" borderId="3" xfId="27" applyBorder="1" applyAlignment="1">
      <alignment horizontal="center" vertical="center"/>
    </xf>
    <xf numFmtId="0" fontId="11" fillId="0" borderId="20" xfId="27" applyBorder="1" applyAlignment="1">
      <alignment horizontal="center" vertical="center" wrapText="1"/>
    </xf>
    <xf numFmtId="0" fontId="11" fillId="0" borderId="37" xfId="27" applyBorder="1" applyAlignment="1">
      <alignment horizontal="center" vertical="center" wrapText="1"/>
    </xf>
    <xf numFmtId="43" fontId="6" fillId="4" borderId="4" xfId="19" applyFont="1" applyFill="1" applyBorder="1" applyAlignment="1" applyProtection="1">
      <alignment vertical="center" wrapText="1"/>
      <protection locked="0"/>
    </xf>
    <xf numFmtId="43" fontId="6" fillId="4" borderId="19" xfId="19" applyFont="1" applyFill="1" applyBorder="1" applyAlignment="1" applyProtection="1">
      <alignment vertical="center" wrapText="1"/>
      <protection locked="0"/>
    </xf>
    <xf numFmtId="0" fontId="23" fillId="0" borderId="26" xfId="2" applyFont="1" applyBorder="1" applyAlignment="1" applyProtection="1">
      <alignment horizontal="justify" vertical="center" wrapText="1"/>
      <protection locked="0"/>
    </xf>
    <xf numFmtId="0" fontId="23" fillId="0" borderId="27" xfId="2" applyFont="1" applyBorder="1" applyAlignment="1" applyProtection="1">
      <alignment horizontal="justify" vertical="center" wrapText="1"/>
      <protection locked="0"/>
    </xf>
    <xf numFmtId="0" fontId="40" fillId="0" borderId="4" xfId="2" applyFont="1" applyBorder="1" applyAlignment="1" applyProtection="1">
      <alignment horizontal="justify" vertical="center" wrapText="1"/>
      <protection locked="0"/>
    </xf>
    <xf numFmtId="0" fontId="40" fillId="0" borderId="19" xfId="2" applyFont="1" applyBorder="1" applyAlignment="1" applyProtection="1">
      <alignment horizontal="justify" vertical="center" wrapText="1"/>
      <protection locked="0"/>
    </xf>
    <xf numFmtId="0" fontId="6" fillId="4" borderId="6" xfId="2" applyFont="1" applyFill="1" applyBorder="1" applyAlignment="1" applyProtection="1">
      <alignment horizontal="center" vertical="center" wrapText="1"/>
      <protection locked="0"/>
    </xf>
    <xf numFmtId="0" fontId="6" fillId="4" borderId="62" xfId="2" applyFont="1" applyFill="1" applyBorder="1" applyAlignment="1" applyProtection="1">
      <alignment horizontal="center" vertical="center" wrapText="1"/>
      <protection locked="0"/>
    </xf>
    <xf numFmtId="0" fontId="39" fillId="0" borderId="26" xfId="2" applyFont="1" applyBorder="1" applyAlignment="1" applyProtection="1">
      <alignment horizontal="justify" vertical="justify" wrapText="1"/>
      <protection locked="0"/>
    </xf>
    <xf numFmtId="0" fontId="39" fillId="0" borderId="27" xfId="2" applyFont="1" applyBorder="1" applyAlignment="1" applyProtection="1">
      <alignment horizontal="justify" vertical="justify" wrapText="1"/>
      <protection locked="0"/>
    </xf>
    <xf numFmtId="0" fontId="39" fillId="4" borderId="4" xfId="2" applyFont="1" applyFill="1" applyBorder="1" applyAlignment="1" applyProtection="1">
      <alignment horizontal="justify" vertical="justify" wrapText="1"/>
      <protection locked="0"/>
    </xf>
    <xf numFmtId="0" fontId="39" fillId="4" borderId="19" xfId="2" applyFont="1" applyFill="1" applyBorder="1" applyAlignment="1" applyProtection="1">
      <alignment horizontal="justify" vertical="justify" wrapText="1"/>
      <protection locked="0"/>
    </xf>
    <xf numFmtId="0" fontId="40" fillId="4" borderId="4" xfId="2" applyFont="1" applyFill="1" applyBorder="1" applyAlignment="1" applyProtection="1">
      <alignment horizontal="justify" vertical="justify" wrapText="1"/>
      <protection locked="0"/>
    </xf>
    <xf numFmtId="0" fontId="40" fillId="4" borderId="19" xfId="2" applyFont="1" applyFill="1" applyBorder="1" applyAlignment="1" applyProtection="1">
      <alignment horizontal="justify" vertical="justify" wrapText="1"/>
      <protection locked="0"/>
    </xf>
    <xf numFmtId="0" fontId="23" fillId="0" borderId="4" xfId="2" applyFont="1" applyBorder="1" applyAlignment="1" applyProtection="1">
      <alignment horizontal="center" vertical="center" wrapText="1"/>
      <protection locked="0"/>
    </xf>
    <xf numFmtId="0" fontId="23" fillId="0" borderId="19" xfId="2" applyFont="1" applyBorder="1" applyAlignment="1" applyProtection="1">
      <alignment horizontal="center" vertical="center" wrapText="1"/>
      <protection locked="0"/>
    </xf>
    <xf numFmtId="0" fontId="3" fillId="0" borderId="26" xfId="2" applyFont="1" applyBorder="1" applyAlignment="1">
      <alignment horizontal="center" vertical="center"/>
    </xf>
    <xf numFmtId="0" fontId="3" fillId="0" borderId="27" xfId="2" applyFont="1" applyBorder="1" applyAlignment="1">
      <alignment horizontal="center" vertical="center"/>
    </xf>
    <xf numFmtId="0" fontId="1" fillId="28" borderId="15" xfId="2" applyFill="1" applyBorder="1" applyAlignment="1"/>
    <xf numFmtId="0" fontId="1" fillId="28" borderId="16" xfId="2" applyFill="1" applyBorder="1" applyAlignment="1"/>
    <xf numFmtId="0" fontId="21" fillId="0" borderId="4" xfId="2" quotePrefix="1" applyFont="1" applyFill="1" applyBorder="1" applyAlignment="1">
      <alignment horizontal="center" vertical="center" wrapText="1"/>
    </xf>
    <xf numFmtId="0" fontId="10" fillId="5" borderId="14"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wrapText="1"/>
    </xf>
    <xf numFmtId="0" fontId="10" fillId="5" borderId="28"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8" borderId="46"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8" borderId="19" xfId="0" applyFont="1" applyFill="1" applyBorder="1" applyAlignment="1" applyProtection="1">
      <alignment horizontal="center" vertical="center" wrapText="1"/>
    </xf>
    <xf numFmtId="0" fontId="5" fillId="8" borderId="22" xfId="0" applyFont="1" applyFill="1" applyBorder="1" applyAlignment="1" applyProtection="1">
      <alignment horizontal="center" vertical="center" wrapText="1"/>
    </xf>
    <xf numFmtId="0" fontId="0" fillId="0" borderId="4" xfId="0"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164" fontId="3" fillId="0" borderId="4" xfId="1" applyNumberFormat="1" applyFont="1" applyBorder="1" applyAlignment="1" applyProtection="1">
      <alignment horizontal="center" vertical="center" wrapText="1"/>
      <protection locked="0"/>
    </xf>
    <xf numFmtId="0" fontId="8" fillId="20" borderId="5" xfId="0" applyFont="1" applyFill="1" applyBorder="1" applyAlignment="1">
      <alignment horizontal="center" vertical="center" wrapText="1"/>
    </xf>
    <xf numFmtId="0" fontId="8" fillId="20" borderId="7" xfId="0" applyFont="1" applyFill="1" applyBorder="1" applyAlignment="1">
      <alignment horizontal="center" vertical="center" wrapText="1"/>
    </xf>
    <xf numFmtId="0" fontId="8" fillId="13" borderId="54" xfId="0" applyFont="1" applyFill="1" applyBorder="1" applyAlignment="1">
      <alignment horizontal="center" vertical="center"/>
    </xf>
    <xf numFmtId="0" fontId="8" fillId="20" borderId="4" xfId="0" applyFont="1" applyFill="1" applyBorder="1" applyAlignment="1">
      <alignment horizontal="center" vertical="center" wrapText="1"/>
    </xf>
    <xf numFmtId="0" fontId="8" fillId="20" borderId="1" xfId="0" applyFont="1" applyFill="1" applyBorder="1" applyAlignment="1">
      <alignment horizontal="center" vertical="center" wrapText="1"/>
    </xf>
    <xf numFmtId="0" fontId="8" fillId="20" borderId="2" xfId="0" applyFont="1" applyFill="1" applyBorder="1" applyAlignment="1">
      <alignment horizontal="center" vertical="center" wrapText="1"/>
    </xf>
    <xf numFmtId="0" fontId="8" fillId="20" borderId="3" xfId="0" applyFont="1" applyFill="1" applyBorder="1" applyAlignment="1">
      <alignment horizontal="center" vertical="center" wrapText="1"/>
    </xf>
  </cellXfs>
  <cellStyles count="89">
    <cellStyle name="Dziesiętny" xfId="1" builtinId="3"/>
    <cellStyle name="Dziesiętny 2" xfId="19"/>
    <cellStyle name="Dziesiętny 2 2" xfId="31"/>
    <cellStyle name="Dziesiętny 2 2 2" xfId="34"/>
    <cellStyle name="Dziesiętny 2 2 2 2" xfId="51"/>
    <cellStyle name="Dziesiętny 2 2 3" xfId="76"/>
    <cellStyle name="Dziesiętny 2 2 4" xfId="48"/>
    <cellStyle name="Dziesiętny 2 3" xfId="33"/>
    <cellStyle name="Dziesiętny 2 3 2" xfId="50"/>
    <cellStyle name="Dziesiętny 2 4" xfId="41"/>
    <cellStyle name="Dziesiętny 2 4 2" xfId="87"/>
    <cellStyle name="Dziesiętny 2 5" xfId="88"/>
    <cellStyle name="Dziesiętny 2 6" xfId="46"/>
    <cellStyle name="Dziesiętny 3" xfId="28"/>
    <cellStyle name="Dziesiętny 3 2" xfId="75"/>
    <cellStyle name="Dziesiętny 3 3" xfId="47"/>
    <cellStyle name="Dziesiętny 4" xfId="32"/>
    <cellStyle name="Dziesiętny 4 2" xfId="49"/>
    <cellStyle name="Dziesiętny 5" xfId="37"/>
    <cellStyle name="Dziesiętny 6" xfId="45"/>
    <cellStyle name="Normalny" xfId="0" builtinId="0"/>
    <cellStyle name="Normalny 2" xfId="2"/>
    <cellStyle name="Normalny 2 10" xfId="20"/>
    <cellStyle name="Normalny 2 10 2" xfId="73"/>
    <cellStyle name="Normalny 2 10 3" xfId="59"/>
    <cellStyle name="Normalny 2 10 4" xfId="66"/>
    <cellStyle name="Normalny 2 10 5" xfId="52"/>
    <cellStyle name="Normalny 2 10 6" xfId="81"/>
    <cellStyle name="Normalny 2 11" xfId="23"/>
    <cellStyle name="Normalny 2 12" xfId="64"/>
    <cellStyle name="Normalny 2 13" xfId="43"/>
    <cellStyle name="Normalny 2 2" xfId="22"/>
    <cellStyle name="Normalny 2 3" xfId="17"/>
    <cellStyle name="Normalny 2 4" xfId="9"/>
    <cellStyle name="Normalny 2 4 2" xfId="16"/>
    <cellStyle name="Normalny 2 4 3" xfId="4"/>
    <cellStyle name="Normalny 2 5" xfId="8"/>
    <cellStyle name="Normalny 2 5 2" xfId="29"/>
    <cellStyle name="Normalny 2 5 2 2 2" xfId="3"/>
    <cellStyle name="Normalny 2 5 2 2 2 2" xfId="67"/>
    <cellStyle name="Normalny 2 5 2 2 2 3" xfId="53"/>
    <cellStyle name="Normalny 2 5 2 5" xfId="24"/>
    <cellStyle name="Normalny 2 5 3" xfId="7"/>
    <cellStyle name="Normalny 2 5 4" xfId="13"/>
    <cellStyle name="Normalny 2 6" xfId="21"/>
    <cellStyle name="Normalny 2 6 2" xfId="78"/>
    <cellStyle name="Normalny 2 6 3" xfId="58"/>
    <cellStyle name="Normalny 2 7 2" xfId="11"/>
    <cellStyle name="Normalny 2 7 2 2" xfId="6"/>
    <cellStyle name="Normalny 2 7 2 3" xfId="62"/>
    <cellStyle name="Normalny 2 7 2 4" xfId="70"/>
    <cellStyle name="Normalny 2 7 2 5" xfId="56"/>
    <cellStyle name="Normalny 2 7 2 6" xfId="85"/>
    <cellStyle name="Normalny 2 7 3" xfId="15"/>
    <cellStyle name="Normalny 2 8" xfId="10"/>
    <cellStyle name="Normalny 2 8 2" xfId="5"/>
    <cellStyle name="Normalny 2 8 3" xfId="60"/>
    <cellStyle name="Normalny 2 8 4" xfId="68"/>
    <cellStyle name="Normalny 2 8 5" xfId="25"/>
    <cellStyle name="Normalny 2 8 6" xfId="82"/>
    <cellStyle name="Normalny 2 9" xfId="12"/>
    <cellStyle name="Normalny 2 9 2" xfId="14"/>
    <cellStyle name="Normalny 2 9 2 2" xfId="84"/>
    <cellStyle name="Normalny 2 9 3" xfId="71"/>
    <cellStyle name="Normalny 2 9 4" xfId="54"/>
    <cellStyle name="Normalny 3" xfId="27"/>
    <cellStyle name="Normalny 3 10" xfId="65"/>
    <cellStyle name="Normalny 3 11" xfId="63"/>
    <cellStyle name="Normalny 3 12" xfId="42"/>
    <cellStyle name="Normalny 3 2" xfId="40"/>
    <cellStyle name="Normalny 3 5 2" xfId="30"/>
    <cellStyle name="Normalny 3 5 2 2" xfId="79"/>
    <cellStyle name="Normalny 3 5 2 4" xfId="80"/>
    <cellStyle name="Normalny 3 9" xfId="44"/>
    <cellStyle name="Normalny 3 9 2" xfId="77"/>
    <cellStyle name="Normalny 3 9 3" xfId="72"/>
    <cellStyle name="Normalny 3 9 4" xfId="57"/>
    <cellStyle name="Normalny 3 9 5" xfId="86"/>
    <cellStyle name="Normalny 4" xfId="26"/>
    <cellStyle name="Procentowy 2" xfId="18"/>
    <cellStyle name="Procentowy 2 2" xfId="35"/>
    <cellStyle name="Procentowy 2 3" xfId="36"/>
    <cellStyle name="Procentowy 2 3 2" xfId="74"/>
    <cellStyle name="Procentowy 2 3 3" xfId="61"/>
    <cellStyle name="Procentowy 2 3 4" xfId="69"/>
    <cellStyle name="Procentowy 2 3 5" xfId="55"/>
    <cellStyle name="Procentowy 2 3 5 2" xfId="83"/>
    <cellStyle name="Procentowy 3" xfId="38"/>
    <cellStyle name="Walutowy 2" xfId="39"/>
  </cellStyles>
  <dxfs count="5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sz val="11"/>
        <color rgb="FF000000"/>
        <name val="Calibri"/>
      </font>
      <fill>
        <patternFill>
          <bgColor rgb="FFFDEADA"/>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sz val="11"/>
        <color rgb="FF000000"/>
        <name val="Calibri"/>
      </font>
      <fill>
        <patternFill>
          <bgColor rgb="FFFDEADA"/>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2" formatCode=";;;"/>
      <fill>
        <patternFill>
          <bgColor theme="0" tint="-0.14996795556505021"/>
        </patternFill>
      </fill>
    </dxf>
    <dxf>
      <fill>
        <patternFill>
          <bgColor theme="9" tint="0.7999816888943144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2" formatCode=";;;"/>
      <fill>
        <patternFill>
          <bgColor theme="0" tint="-0.14996795556505021"/>
        </patternFill>
      </fill>
    </dxf>
    <dxf>
      <fill>
        <patternFill>
          <bgColor theme="9" tint="0.7999816888943144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2" formatCode=";;;"/>
      <fill>
        <patternFill>
          <bgColor theme="0" tint="-0.14996795556505021"/>
        </patternFill>
      </fill>
    </dxf>
    <dxf>
      <fill>
        <patternFill>
          <bgColor theme="9" tint="0.7999816888943144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1" formatCode="&quot;pozostaw puste&quot;;&quot;pozostaw puste&quot;;&quot;pozostaw puste&quot;;&quot;pozostaw puste&quot;"/>
      <fill>
        <patternFill>
          <bgColor theme="0" tint="-4.9989318521683403E-2"/>
        </patternFill>
      </fill>
    </dxf>
    <dxf>
      <numFmt numFmtId="172"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FF"/>
      <color rgb="FFFFFFCC"/>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gesiarz/Desktop/Kopia%20za&#322;%20%201%20dla%20KS%20Plan%20Dzia&#322;a&#324;%20POI&#346;%20%202016%2005%2010%20CU%20po%20korekcie%20+%20kryteria_31.05.20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gesiarz/Desktop/fiszki%20CU/Bia&#322;ystok/fiszki/Fiszka_projektowa_USK%20w%20Bia&#322;ymastoku_CU_04.201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Users\j.gesiarz\Desktop\fiszki%20CU\Bia&#322;ystok\fiszki\Fiszka_projektowa_USK%20w%20Bia&#322;ymastoku_CU_04.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j.gesiarz\AppData\Local\Microsoft\Windows\INetCache\Content.Outlook\M5JRK7XD\Za&#322;%201%20do%20uchwa&#322;y%2020_WZ&#211;R%20RPD%20ZDROWIE_19%2004%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j.gesiarz\AppData\Local\Microsoft\Windows\INetCache\Content.Outlook\M5JRK7XD\Za&#322;%201%20do%20uchwa&#322;y%2020_WZ&#211;R%20RPD%20ZDROWIE_19%2004%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gesiarz/AppData/Local/Microsoft/Windows/INetCache/Content.Outlook/M5JRK7XD/Za&#322;%201%20do%20uchwa&#322;y%2020_WZ&#211;R%20RPD%20ZDROWIE_19%2004%20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Users\R5FE9~1.WOJ\AppData\Local\Temp\Rar$DI69.472\formularz%20Planu%20dzia&#322;a&#32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sers\R5FE9~1.WOJ\AppData\Local\Temp\Rar$DI69.472\formularz%20Planu%20dzia&#322;a&#32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R5FE9~1.WOJ/AppData/Local/Temp/Rar$DI69.472/formularz%20Planu%20dzia&#322;a&#32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iwanicka/Desktop/WNKS/POIS%2014%2020/Plan%20Dzia&#322;a&#324;/aktualizacja%20Planu%20Dzia&#322;a&#324;%2024.06.2016/Plan%20Dzia&#322;a&#324;_aktualizacja%203-2016_01.07.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sheetData sheetId="1">
        <row r="57">
          <cell r="M57" t="str">
            <v>dolnośląskie</v>
          </cell>
        </row>
        <row r="58">
          <cell r="M58" t="str">
            <v>kujawsko-pomorskie</v>
          </cell>
          <cell r="N58" t="str">
            <v>EFRR</v>
          </cell>
        </row>
        <row r="59">
          <cell r="M59" t="str">
            <v>lubelskie</v>
          </cell>
          <cell r="N59" t="str">
            <v>EFS</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row r="99">
          <cell r="K99" t="str">
            <v>Program Operacyjny Wiedza, Edukacja, Rozwój</v>
          </cell>
          <cell r="N99" t="str">
            <v>PI 2c Wzmocnienie zastosowań TIK dla e-administracji, e-uczenia się, e-włączenia społecznego, e-kultury i e-zdrowia</v>
          </cell>
        </row>
        <row r="100">
          <cell r="K100" t="str">
            <v>Program Operacyjny Infrastruktura i Środowisko na lata 2014 - 2020</v>
          </cell>
          <cell r="N100" t="str">
            <v>PI 8vi Aktywne i zdrowe starzenie się</v>
          </cell>
        </row>
        <row r="101">
          <cell r="K101" t="str">
            <v>Regionalny Program Operacyjny Województwa Dolnośląskiego na lata 2014 - 2020</v>
          </cell>
          <cell r="N101" t="str">
            <v>PI 9a Inwestycje w infrastrukturę zdrowotną i społeczną, które przyczyniają się do rozwoju krajowego, regionalnego i lokalnego, zmniejszania nierówności w zakresie stanu zdrowia, promowanie włączenia społecznego poprzez lepszy dostęp do usług społecznych,</v>
          </cell>
        </row>
        <row r="102">
          <cell r="K102" t="str">
            <v>Regionalny Program Operacyjny Województwa Kujawsko-Pomorskiego na lata 2014 - 2020</v>
          </cell>
          <cell r="N102" t="str">
            <v>PI 9iv Ułatwianie dostępu do przystępnych cenowo, trwałych oraz wysokiej jakości usług, w tym opieki zdrowotnej i usług socjalnych świadczonych w interesie ogólnym</v>
          </cell>
        </row>
        <row r="103">
          <cell r="K103" t="str">
            <v>Regionalny Program Operacyjny Województwa Lubelskiego na lata 2014 - 2020</v>
          </cell>
          <cell r="N103" t="str">
            <v>PI 10ii Poprawa jakości, skuteczności i dostępności szkolnictw wyższego oraz kształcenia na poziomie równoważnym w celu zwiększenia udziału i poziomu osiągnięć, zwłaszcza w przypadku grup w niekorzystnej sytuacji</v>
          </cell>
        </row>
        <row r="104">
          <cell r="K104" t="str">
            <v>Regionalny Program Operacyjny Województwa Lubuskiego na lata 2014 - 2020</v>
          </cell>
          <cell r="N104" t="str">
            <v>PI 10iii Wyrównywanie dostępu do uczenia się przez całe życie o charakterze formalnym, nieformalnym i pozaformalnym wszystkich grup wiekowych, poszerzanie wiedzy, pdmoszenie umiejętności i kompetencji siły roboczej oraz promowanie elastycznych ścieżek ksz</v>
          </cell>
        </row>
        <row r="105">
          <cell r="K105" t="str">
            <v>Regionalny Program Operacyjny Województwa Łódzkiego na lata 2014 - 2020</v>
          </cell>
        </row>
        <row r="106">
          <cell r="K106" t="str">
            <v>Regionalny Program Operacyjny Województwa Małopolskiego na lata 2014 - 2020</v>
          </cell>
          <cell r="N106" t="str">
            <v>PI 2c</v>
          </cell>
        </row>
        <row r="107">
          <cell r="K107" t="str">
            <v>Regionalny Program Operacyjny Województwa Mazowieckiego na lata 2014 - 2020</v>
          </cell>
          <cell r="N107" t="str">
            <v>PI 8vi</v>
          </cell>
        </row>
        <row r="108">
          <cell r="K108" t="str">
            <v>Regionalny Program Operacyjny Województwa Opolskiego na lata 2014 - 2020</v>
          </cell>
          <cell r="N108" t="str">
            <v>PI 9a</v>
          </cell>
        </row>
        <row r="109">
          <cell r="K109" t="str">
            <v>Regionalny Program Operacyjny Województwa Podkarpackiego na lata 2014 - 2020</v>
          </cell>
          <cell r="N109" t="str">
            <v>PI 9iv</v>
          </cell>
        </row>
        <row r="110">
          <cell r="K110" t="str">
            <v>Regionalny Program Operacyjny Województwa Podlaskiego na lata 2014 - 2020</v>
          </cell>
          <cell r="N110" t="str">
            <v>PI 10ii</v>
          </cell>
        </row>
        <row r="111">
          <cell r="K111" t="str">
            <v>Regionalny Program Operacyjny Województwa Pomorskiego na lata 2014 - 2020</v>
          </cell>
          <cell r="N111" t="str">
            <v>PI 10iii</v>
          </cell>
        </row>
        <row r="112">
          <cell r="K112" t="str">
            <v>Regionalny Program Operacyjny Województwa Śląskiego na lata 2014 - 2020</v>
          </cell>
        </row>
        <row r="113">
          <cell r="K113" t="str">
            <v>Regionalny Program Operacyjny Województwa Świętokrzyskiego na lata 2014 - 2020</v>
          </cell>
        </row>
        <row r="114">
          <cell r="K114" t="str">
            <v>Regionalny Program Operacyjny Województwa Warmińsko-Mazurskiego na lata 2014 - 2020</v>
          </cell>
        </row>
        <row r="115">
          <cell r="K115" t="str">
            <v>Regionalny Program Operacyjny Województwa Wielkopolskiego na lata 2014 - 2020</v>
          </cell>
        </row>
        <row r="116">
          <cell r="K116" t="str">
            <v>Regionalny Program Operacyjny Województwa Zachodniopomorskiego na lata 2014 - 2020</v>
          </cell>
        </row>
        <row r="119">
          <cell r="K119" t="str">
            <v>CT2 Zwiększenie dostępności, stopnia wykorzystania i jakości technologii informacyjno-komunikacyjnych</v>
          </cell>
        </row>
        <row r="120">
          <cell r="K120" t="str">
            <v>CT8 Promowanie trwałego i wysokiej jakości zatrudnienia oraz wsparcie mobilności pracowników</v>
          </cell>
        </row>
        <row r="121">
          <cell r="K121" t="str">
            <v>CT9 Promowanie włączenia społecznego, walka z ubóstwem i wszelką dyskryminacją</v>
          </cell>
        </row>
        <row r="122">
          <cell r="K122" t="str">
            <v>CT 10 Inwestowanie w kształcenie, szkolenie oraz szkolenie zawodowe na rzecz zdobywania umiejętności i uczenia się przez całe życie</v>
          </cell>
        </row>
        <row r="124">
          <cell r="K124" t="str">
            <v>Narzędzie 1</v>
          </cell>
          <cell r="M124" t="str">
            <v>Narzędzie 1 Projekty pilotażowe i testujace w zakresie programów profilaktycznych, zawierające komponent badawczy, edukacyjny oraz wspierający współpracę pomiedzy wysokospecjalistycznym ośrodkiem a lekarzami POZ oraz szpitalami ogólnymi, w celu przeciwdzi</v>
          </cell>
        </row>
        <row r="125">
          <cell r="K125" t="str">
            <v>Narzędzie 2</v>
          </cell>
          <cell r="M125" t="str">
            <v>Narzędzie 2 Wdrożenie projektów profilaktycznych dotyczących chorób będących istotnym problemem zdrowotnym regionu [R]</v>
          </cell>
        </row>
        <row r="126">
          <cell r="K126" t="str">
            <v>Narzędzie 3</v>
          </cell>
          <cell r="M126" t="str">
            <v>Narzędzie 3 Wdrożenie programów rehabilitacji medycznej ułatwiających powroty do pracy [R]</v>
          </cell>
        </row>
        <row r="127">
          <cell r="K127" t="str">
            <v>Narzędzie 4</v>
          </cell>
          <cell r="M127" t="str">
            <v>Narzędzie 4 Wdrożenie programów ukierunkowanych na eliminowanie zdrowotnych czynników ryzyka w miejscu pracy [R]</v>
          </cell>
        </row>
        <row r="128">
          <cell r="K128" t="str">
            <v>Narzędzie 5</v>
          </cell>
          <cell r="M128" t="str">
            <v>Narzędzie 5 Rozwój profilaktyki nowotworowej w kierunku wykrywania raka jelita grubego, szyjki macicy i raka piersi [R]</v>
          </cell>
        </row>
        <row r="129">
          <cell r="K129" t="str">
            <v>Narzędzie 6</v>
          </cell>
          <cell r="M129" t="str">
            <v>Narzędzie 6 Utworzenie nowych SOR powstałych od podstaw lub na bazie istniejących izb przyjęć ze szczególnym uwzględnieniem stanowisk wstępnej intensywnej terapii (roboty budowlane, doposażenie) [C]</v>
          </cell>
        </row>
        <row r="130">
          <cell r="K130" t="str">
            <v>Narzędzie 7</v>
          </cell>
          <cell r="M130" t="str">
            <v>Narzędzie 7 Wsparcie istniejących SOR, ze szczególnym uwzględnieniem stanowisk wstępnej intensywnej terapii (roboty budowlane, doposażenie) [C]</v>
          </cell>
        </row>
        <row r="131">
          <cell r="K131" t="str">
            <v>Narzędzie 8</v>
          </cell>
          <cell r="M131" t="str">
            <v>Narzędzie 8 Modernizacja istniejących CU (roboty budowalne, doposażenie) [C]</v>
          </cell>
        </row>
        <row r="132">
          <cell r="K132" t="str">
            <v>Narzędzie 9</v>
          </cell>
          <cell r="M132" t="str">
            <v>Narzędzie 9 Utworzenie nowych CU (roboty budowlane, doposażenie) [C]</v>
          </cell>
        </row>
        <row r="133">
          <cell r="K133" t="str">
            <v>Narzędzie 10</v>
          </cell>
          <cell r="M133" t="str">
            <v>Narzędzie 10 Budowa lub remont całodobowych lotnisk lub lądowisk dla śmigłowców przy jednostkach organizacyjnych szpitali wyspecjalizowanych w zakresie udzielania świadczeń zdrowotnych niezbędnych dla ratownictwa medycznego (roboty budowlane, doposażenie)</v>
          </cell>
        </row>
        <row r="134">
          <cell r="K134" t="str">
            <v>Narzędzie 11</v>
          </cell>
          <cell r="M134" t="str">
            <v>Narzędzie 11 Wsparcie baz Lotniczego Pogotowia Ratunkowego (roboty budowlane, doposażenie oraz wyposażenie śmigłowców ratowniczych w sprzęt umożliwiający loty w trudnych warunkach atmosferycznych i w nocy) [C]</v>
          </cell>
        </row>
        <row r="135">
          <cell r="K135" t="str">
            <v>Narzędzie 12</v>
          </cell>
          <cell r="M135" t="str">
            <v>Narzędzie 12 Wsparcie ponadregionalnych podmiotów leczniczych udzielających świadczeń zdrowotnych stacjonarnych i całodobowych na rzecz osób dorosłych, dedykowanych chorobom, które są istotną przyczyną dezaktywizacji zawodowej (roboty budowlane, doposażen</v>
          </cell>
        </row>
        <row r="136">
          <cell r="K136" t="str">
            <v>Narzędzie 13</v>
          </cell>
          <cell r="M136" t="str">
            <v>Narzędzie 13 Wsparcie regionalnych podmiotów leczniczych udzielających świadczeń zdrowotnych na rzecz osób dorosłych, dedykowanych chorobom, które są istotną przyczyną dezaktywizacji zawodowej (roboty budowalne, doposażenie) [R]</v>
          </cell>
        </row>
        <row r="137">
          <cell r="K137" t="str">
            <v>Narzędzie 14</v>
          </cell>
          <cell r="M137" t="str">
            <v>Narzędzie 14 Wsparcie regionalnych podmiotów leczniczych udzielających świadczeń zdrowotnych na rzecz osób dorosłych, ukierunkowanych na specyficzne dla regionu grupy chorób, które są istotną przyczyną dezaktywizacji zawodowej (roboty budowlane, doposażen</v>
          </cell>
        </row>
        <row r="138">
          <cell r="K138" t="str">
            <v>Narzędzie 15</v>
          </cell>
          <cell r="M138" t="str">
            <v>Narzędzie 15 Wsparcie ponadregionalnych podmiotów leczniczych udzielających świadczeń zdrowotnych stacjonarnych i całodobowych w zakresie ginekologii, położnictwa, neonatologii, pediatrii oraz innych oddziałów zajmujących się leczeniem dzieci (roboty budo</v>
          </cell>
        </row>
        <row r="139">
          <cell r="K139" t="str">
            <v>Narzędzie 16</v>
          </cell>
          <cell r="M139" t="str">
            <v>Narzędzie 16 Wsparcie regionalnych podmiotów leczniczych udzielających świadczeń zdrowotnych stacjonarnych i całodobowych w zakresie ginekologii, położnictwa, neonatologii, pediatrii oraz innych oddziałów zajmujących się leczeniem dzieci (roboty budowlane</v>
          </cell>
        </row>
        <row r="140">
          <cell r="K140" t="str">
            <v>Narzędzie 17</v>
          </cell>
          <cell r="M140" t="str">
            <v>Narzędzie 17 Wsparcie podmiotów leczniczych udzielających świadczeń zdrowotnych w zakresie geriatrii, opieki długoterminowej oraz opieki paliatywnej i hospicyjnej (roboty budowlane, doposażenie) [R]</v>
          </cell>
        </row>
        <row r="141">
          <cell r="K141" t="str">
            <v>Narzędzie 18</v>
          </cell>
          <cell r="M141" t="str">
            <v>Narzędzie 18 Wsparcie deinstytucjonalizacji opieki nad osobami zależnymi, w szczególności poprzez rozwój alternatywnych form opieki nad osobami niesamodzielnymi ( w tym osobami starszymi) [C oraz R]</v>
          </cell>
        </row>
        <row r="142">
          <cell r="K142" t="str">
            <v>Narzędzie 19</v>
          </cell>
          <cell r="M142" t="str">
            <v>Narzędzie 19 Wdrożenie programów wczesnego wykrywania wad rozwojowych i rehabilitacji dzieci zagrożonych niepełnosprawnością i niepełnosprawnych [R]</v>
          </cell>
        </row>
        <row r="143">
          <cell r="K143" t="str">
            <v>Narzędzie 20</v>
          </cell>
          <cell r="M143" t="str">
            <v>Narzędzie 20 Działania projakościowe dedykowane podmiotom leczniczym, które świadczą szpitalne usługi medyczne [C]</v>
          </cell>
        </row>
        <row r="144">
          <cell r="K144" t="str">
            <v>Narzędzie 21</v>
          </cell>
          <cell r="M144" t="str">
            <v>Narzędzie 21 Działania projakościowe dedykowane podmiotom świadczącym podstawowa opiekę zdrowotną [C]</v>
          </cell>
        </row>
        <row r="145">
          <cell r="K145" t="str">
            <v>Narzędzie 22</v>
          </cell>
          <cell r="M145" t="str">
            <v>Narzędzie 22 Przygotowanie, przetestowanie i wdrożenie do systemu opieki zdrowotnej organizacji opieki koordynowanej (OOK) służącej polepszeniu jakości i efektywności publicznych usług zdrowotnych (pilotaż nowej formy organizacji, procesu i rozwiązań tech</v>
          </cell>
        </row>
        <row r="146">
          <cell r="K146" t="str">
            <v>Narzędzie 23</v>
          </cell>
          <cell r="M146" t="str">
            <v xml:space="preserve">Narzędzie 23 Stworzenie systemu mapowania potrzeb zdrowotnych (poprawa jakości danych dotyczących m. in. informacji o stanie infrastruktury medycznej, rejestrach medycznych dedykowanych określonym jednostkom chorobowym oraz identyfikacja "białych plam" w </v>
          </cell>
        </row>
        <row r="147">
          <cell r="K147" t="str">
            <v>Narzędzie 24</v>
          </cell>
          <cell r="M147"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v>
          </cell>
        </row>
        <row r="148">
          <cell r="K148" t="str">
            <v>Narzędzie 25</v>
          </cell>
          <cell r="M148" t="str">
            <v>Narzędzie 25 Działania na rzecz rozwoju dialogu społecznego oraz idei społecznej odpowiedzialności instytucji systemu ochrony zdrowia, poprzez m. in. wsparcie współpracy administracji systemu ochrony zdrowia z organizacjami pacjenckimi [C]</v>
          </cell>
        </row>
        <row r="149">
          <cell r="K149" t="str">
            <v>Narzędzie 26</v>
          </cell>
          <cell r="M149" t="str">
            <v>Narzędzie 26 Upowszechnienie wymiany elektronicznej dokumentacji medycznej [C i R]</v>
          </cell>
        </row>
        <row r="150">
          <cell r="K150" t="str">
            <v>Narzędzie 27</v>
          </cell>
          <cell r="M150" t="str">
            <v>Narzędzie 27 Upowszechnienie wymiany telemedycyny [C i R]</v>
          </cell>
        </row>
        <row r="151">
          <cell r="K151" t="str">
            <v>Narzędzie 28</v>
          </cell>
          <cell r="M151" t="str">
            <v>Narzędzie 28 Upowszechnienie wykorzystania systemów rejestrowych i systemów klasyfikacji medycznych [C]</v>
          </cell>
        </row>
        <row r="152">
          <cell r="K152" t="str">
            <v>Narzędzie 29</v>
          </cell>
          <cell r="M152" t="str">
            <v>Narzędzie 29 Udostępnianie informatycznych narzędzi wsparcia efektywnego zarządzania ochrony zdrowia [C]</v>
          </cell>
        </row>
        <row r="153">
          <cell r="K153" t="str">
            <v>Narzędzie 30</v>
          </cell>
          <cell r="M153" t="str">
            <v>Narzędzie 30 Poprawa kompetencji cyfrowych świadczeniodawców i świadczeniobiorców [C]</v>
          </cell>
        </row>
        <row r="154">
          <cell r="K154" t="str">
            <v>Narzędzie 31</v>
          </cell>
          <cell r="M154" t="str">
            <v>Narzędzie 31 Wsparcie rozwoju prac B+R+I w obszarze zdrowia {C i R]</v>
          </cell>
        </row>
        <row r="155">
          <cell r="K155" t="str">
            <v>Narzędzie 32</v>
          </cell>
          <cell r="M155" t="str">
            <v>Narzędzie 32 Realizacja programów rozwojowych dla uczelni medycznych uczestniczących w procesie praktycznego kształcenia studentów, w tym tworzenie centrów symulacji medycznej [C]</v>
          </cell>
        </row>
        <row r="156">
          <cell r="K156" t="str">
            <v>Narzędzie 33</v>
          </cell>
          <cell r="M156" t="str">
            <v>Narzędzie 33 Realizacja programów rozwojowych dla uczelni medycznych uczestniczących w procesie kształcenia pielęgniarek i położnych ukierunkowanych na zwiększenie liczby absolwentów ww. kierunków [C]</v>
          </cell>
        </row>
        <row r="157">
          <cell r="K157" t="str">
            <v>Narzędzie 34</v>
          </cell>
          <cell r="M157" t="str">
            <v>Narzędzie 34 Kształcenie specjalizacyjne lekarzy w dziedzinach istotnych z punktu widzenia potrzeb epidemiologiczno-demograficznych kraju [C]</v>
          </cell>
        </row>
        <row r="158">
          <cell r="K158" t="str">
            <v>Narzędzie 35</v>
          </cell>
          <cell r="M158" t="str">
            <v>Narzędzie 35 Kształcenie podyplomowe lekarzy realizowane w innych formach niż specjalizacje w obszarach istotnych z punktu widzenia potrzeb epidemiologiczno-demograficznych krju, ze szczególnym uwzględnieniem lekarzy współpracujących z placówkami podstawo</v>
          </cell>
        </row>
        <row r="159">
          <cell r="K159" t="str">
            <v>Narzędzie 36</v>
          </cell>
          <cell r="M159" t="str">
            <v>Narzędzie 36 Kształcenie podyplomowe pielęgniarek i położnych w obszarach związanych z potrzebami epidemiologiczno-demograficznymi [C]</v>
          </cell>
        </row>
        <row r="160">
          <cell r="K160" t="str">
            <v>Narzędzie 37</v>
          </cell>
          <cell r="M160" t="str">
            <v>Narzędzie 37 Doskonalenie zawodowe pracowników innych zawodów istotnych z punktu widzenia funkcjonowania systemu ochrony zdrowia w obszarach istotnych dla zaspokojenia potrzeb epidemiologiczno-demograficznych [C]</v>
          </cell>
        </row>
      </sheetData>
      <sheetData sheetId="1">
        <row r="57">
          <cell r="M57" t="str">
            <v>dolnośląskie</v>
          </cell>
        </row>
        <row r="58">
          <cell r="M58" t="str">
            <v>kujawsko-pomorskie</v>
          </cell>
          <cell r="N58" t="str">
            <v>EFRR</v>
          </cell>
        </row>
        <row r="59">
          <cell r="M59" t="str">
            <v>lubelskie</v>
          </cell>
          <cell r="N59" t="str">
            <v>EFS</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row r="99">
          <cell r="K99" t="str">
            <v>Program Operacyjny Wiedza, Edukacja, Rozwój</v>
          </cell>
          <cell r="N99" t="str">
            <v>PI 2c Wzmocnienie zastosowań TIK dla e-administracji, e-uczenia się, e-włączenia społecznego, e-kultury i e-zdrowia</v>
          </cell>
        </row>
        <row r="100">
          <cell r="K100" t="str">
            <v>Program Operacyjny Infrastruktura i Środowisko na lata 2014 - 2020</v>
          </cell>
          <cell r="N100" t="str">
            <v>PI 8vi Aktywne i zdrowe starzenie się</v>
          </cell>
        </row>
        <row r="101">
          <cell r="K101" t="str">
            <v>Regionalny Program Operacyjny Województwa Dolnośląskiego na lata 2014 - 2020</v>
          </cell>
          <cell r="N101" t="str">
            <v>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v>
          </cell>
        </row>
        <row r="102">
          <cell r="K102" t="str">
            <v>Regionalny Program Operacyjny Województwa Kujawsko-Pomorskiego na lata 2014 - 2020</v>
          </cell>
          <cell r="N102" t="str">
            <v>PI 9iv Ułatwianie dostępu do przystępnych cenowo, trwałych oraz wysokiej jakości usług, w tym opieki zdrowotnej i usług socjalnych świadczonych w interesie ogólnym</v>
          </cell>
        </row>
        <row r="103">
          <cell r="K103" t="str">
            <v>Regionalny Program Operacyjny Województwa Lubelskiego na lata 2014 - 2020</v>
          </cell>
          <cell r="N103" t="str">
            <v>PI 10ii Poprawa jakości, skuteczności i dostępności szkolnictw wyższego oraz kształcenia na poziomie równoważnym w celu zwiększenia udziału i poziomu osiągnięć, zwłaszcza w przypadku grup w niekorzystnej sytuacji</v>
          </cell>
        </row>
        <row r="104">
          <cell r="K104" t="str">
            <v>Regionalny Program Operacyjny Województwa Lubuskiego na lata 2014 - 2020</v>
          </cell>
          <cell r="N104" t="str">
            <v>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v>
          </cell>
        </row>
        <row r="105">
          <cell r="K105" t="str">
            <v>Regionalny Program Operacyjny Województwa Łódzkiego na lata 2014 - 2020</v>
          </cell>
        </row>
        <row r="106">
          <cell r="K106" t="str">
            <v>Regionalny Program Operacyjny Województwa Małopolskiego na lata 2014 - 2020</v>
          </cell>
          <cell r="N106" t="str">
            <v>PI 2c</v>
          </cell>
        </row>
        <row r="107">
          <cell r="K107" t="str">
            <v>Regionalny Program Operacyjny Województwa Mazowieckiego na lata 2014 - 2020</v>
          </cell>
          <cell r="N107" t="str">
            <v>PI 8vi</v>
          </cell>
        </row>
        <row r="108">
          <cell r="K108" t="str">
            <v>Regionalny Program Operacyjny Województwa Opolskiego na lata 2014 - 2020</v>
          </cell>
          <cell r="N108" t="str">
            <v>PI 9a</v>
          </cell>
        </row>
        <row r="109">
          <cell r="K109" t="str">
            <v>Regionalny Program Operacyjny Województwa Podkarpackiego na lata 2014 - 2020</v>
          </cell>
          <cell r="N109" t="str">
            <v>PI 9iv</v>
          </cell>
        </row>
        <row r="110">
          <cell r="K110" t="str">
            <v>Regionalny Program Operacyjny Województwa Podlaskiego na lata 2014 - 2020</v>
          </cell>
          <cell r="N110" t="str">
            <v>PI 10ii</v>
          </cell>
        </row>
        <row r="111">
          <cell r="K111" t="str">
            <v>Regionalny Program Operacyjny Województwa Pomorskiego na lata 2014 - 2020</v>
          </cell>
          <cell r="N111" t="str">
            <v>PI 10iii</v>
          </cell>
        </row>
        <row r="112">
          <cell r="K112" t="str">
            <v>Regionalny Program Operacyjny Województwa Śląskiego na lata 2014 - 2020</v>
          </cell>
        </row>
        <row r="113">
          <cell r="K113" t="str">
            <v>Regionalny Program Operacyjny Województwa Świętokrzyskiego na lata 2014 - 2020</v>
          </cell>
        </row>
        <row r="114">
          <cell r="K114" t="str">
            <v>Regionalny Program Operacyjny Województwa Warmińsko-Mazurskiego na lata 2014 - 2020</v>
          </cell>
        </row>
        <row r="115">
          <cell r="K115" t="str">
            <v>Regionalny Program Operacyjny Województwa Wielkopolskiego na lata 2014 - 2020</v>
          </cell>
        </row>
        <row r="116">
          <cell r="K116" t="str">
            <v>Regionalny Program Operacyjny Województwa Zachodniopomorskiego na lata 2014 - 2020</v>
          </cell>
        </row>
        <row r="119">
          <cell r="K119" t="str">
            <v>CT2 Zwiększenie dostępności, stopnia wykorzystania i jakości technologii informacyjno-komunikacyjnych</v>
          </cell>
        </row>
        <row r="120">
          <cell r="K120" t="str">
            <v>CT8 Promowanie trwałego i wysokiej jakości zatrudnienia oraz wsparcie mobilności pracowników</v>
          </cell>
        </row>
        <row r="121">
          <cell r="K121" t="str">
            <v>CT9 Promowanie włączenia społecznego, walka z ubóstwem i wszelką dyskryminacją</v>
          </cell>
        </row>
        <row r="122">
          <cell r="K122" t="str">
            <v>CT 10 Inwestowanie w kształcenie, szkolenie oraz szkolenie zawodowe na rzecz zdobywania umiejętności i uczenia się przez całe życie</v>
          </cell>
        </row>
        <row r="124">
          <cell r="K124" t="str">
            <v>Narzędzie 1</v>
          </cell>
          <cell r="M124" t="str">
            <v>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v>
          </cell>
        </row>
        <row r="125">
          <cell r="K125" t="str">
            <v>Narzędzie 2</v>
          </cell>
          <cell r="M125" t="str">
            <v>Narzędzie 2 Wdrożenie projektów profilaktycznych dotyczących chorób będących istotnym problemem zdrowotnym regionu [R]</v>
          </cell>
        </row>
        <row r="126">
          <cell r="K126" t="str">
            <v>Narzędzie 3</v>
          </cell>
          <cell r="M126" t="str">
            <v>Narzędzie 3 Wdrożenie programów rehabilitacji medycznej ułatwiających powroty do pracy [R]</v>
          </cell>
        </row>
        <row r="127">
          <cell r="K127" t="str">
            <v>Narzędzie 4</v>
          </cell>
          <cell r="M127" t="str">
            <v>Narzędzie 4 Wdrożenie programów ukierunkowanych na eliminowanie zdrowotnych czynników ryzyka w miejscu pracy [R]</v>
          </cell>
        </row>
        <row r="128">
          <cell r="K128" t="str">
            <v>Narzędzie 5</v>
          </cell>
          <cell r="M128" t="str">
            <v>Narzędzie 5 Rozwój profilaktyki nowotworowej w kierunku wykrywania raka jelita grubego, szyjki macicy i raka piersi [R]</v>
          </cell>
        </row>
        <row r="129">
          <cell r="K129" t="str">
            <v>Narzędzie 6</v>
          </cell>
          <cell r="M129" t="str">
            <v>Narzędzie 6 Utworzenie nowych SOR powstałych od podstaw lub na bazie istniejących izb przyjęć ze szczególnym uwzględnieniem stanowisk wstępnej intensywnej terapii (roboty budowlane, doposażenie) [C]</v>
          </cell>
        </row>
        <row r="130">
          <cell r="K130" t="str">
            <v>Narzędzie 7</v>
          </cell>
          <cell r="M130" t="str">
            <v>Narzędzie 7 Wsparcie istniejących SOR, ze szczególnym uwzględnieniem stanowisk wstępnej intensywnej terapii (roboty budowlane, doposażenie) [C]</v>
          </cell>
        </row>
        <row r="131">
          <cell r="K131" t="str">
            <v>Narzędzie 8</v>
          </cell>
          <cell r="M131" t="str">
            <v>Narzędzie 8 Modernizacja istniejących CU (roboty budowalne, doposażenie) [C]</v>
          </cell>
        </row>
        <row r="132">
          <cell r="K132" t="str">
            <v>Narzędzie 9</v>
          </cell>
          <cell r="M132" t="str">
            <v>Narzędzie 9 Utworzenie nowych CU (roboty budowlane, doposażenie) [C]</v>
          </cell>
        </row>
        <row r="133">
          <cell r="K133" t="str">
            <v>Narzędzie 10</v>
          </cell>
          <cell r="M133" t="str">
            <v>Narzędzie 10 Budowa lub remont całodobowych lotnisk lub lądowisk dla śmigłowców przy jednostkach organizacyjnych szpitali wyspecjalizowanych w zakresie udzielania świadczeń zdrowotnych niezbędnych dla ratownictwa medycznego (roboty budowlane, doposażenie) [C]</v>
          </cell>
        </row>
        <row r="134">
          <cell r="K134" t="str">
            <v>Narzędzie 11</v>
          </cell>
          <cell r="M134" t="str">
            <v>Narzędzie 11 Wsparcie baz Lotniczego Pogotowia Ratunkowego (roboty budowlane, doposażenie oraz wyposażenie śmigłowców ratowniczych w sprzęt umożliwiający loty w trudnych warunkach atmosferycznych i w nocy) [C]</v>
          </cell>
        </row>
        <row r="135">
          <cell r="K135" t="str">
            <v>Narzędzie 12</v>
          </cell>
          <cell r="M135" t="str">
            <v>Narzędzie 12 Wsparcie ponadregionalnych podmiotów leczniczych udzielających świadczeń zdrowotnych stacjonarnych i całodobowych na rzecz osób dorosłych, dedykowanych chorobom, które są istotną przyczyną dezaktywizacji zawodowej (roboty budowlane, doposażenie) [C]</v>
          </cell>
        </row>
        <row r="136">
          <cell r="K136" t="str">
            <v>Narzędzie 13</v>
          </cell>
          <cell r="M136" t="str">
            <v>Narzędzie 13 Wsparcie regionalnych podmiotów leczniczych udzielających świadczeń zdrowotnych na rzecz osób dorosłych, dedykowanych chorobom, które są istotną przyczyną dezaktywizacji zawodowej (roboty budowalne, doposażenie) [R]</v>
          </cell>
        </row>
        <row r="137">
          <cell r="K137" t="str">
            <v>Narzędzie 14</v>
          </cell>
          <cell r="M137" t="str">
            <v>Narzędzie 14 Wsparcie regionalnych podmiotów leczniczych udzielających świadczeń zdrowotnych na rzecz osób dorosłych, ukierunkowanych na specyficzne dla regionu grupy chorób, które są istotną przyczyną dezaktywizacji zawodowej (roboty budowlane, doposażenie) [R]</v>
          </cell>
        </row>
        <row r="138">
          <cell r="K138" t="str">
            <v>Narzędzie 15</v>
          </cell>
          <cell r="M138" t="str">
            <v>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v>
          </cell>
        </row>
        <row r="139">
          <cell r="K139" t="str">
            <v>Narzędzie 16</v>
          </cell>
          <cell r="M139" t="str">
            <v>Narzędzie 16 Wsparcie regionalnych podmiotów leczniczych udzielających świadczeń zdrowotnych stacjonarnych i całodobowych w zakresie ginekologii, położnictwa, neonatologii, pediatrii oraz innych oddziałów zajmujących się leczeniem dzieci (roboty budowlane, doposażenie) [R]</v>
          </cell>
        </row>
        <row r="140">
          <cell r="K140" t="str">
            <v>Narzędzie 17</v>
          </cell>
          <cell r="M140" t="str">
            <v>Narzędzie 17 Wsparcie podmiotów leczniczych udzielających świadczeń zdrowotnych w zakresie geriatrii, opieki długoterminowej oraz opieki paliatywnej i hospicyjnej (roboty budowlane, doposażenie) [R]</v>
          </cell>
        </row>
        <row r="141">
          <cell r="K141" t="str">
            <v>Narzędzie 18</v>
          </cell>
          <cell r="M141" t="str">
            <v>Narzędzie 18 Wsparcie deinstytucjonalizacji opieki nad osobami zależnymi, w szczególności poprzez rozwój alternatywnych form opieki nad osobami niesamodzielnymi ( w tym osobami starszymi) [C oraz R]</v>
          </cell>
        </row>
        <row r="142">
          <cell r="K142" t="str">
            <v>Narzędzie 19</v>
          </cell>
          <cell r="M142" t="str">
            <v>Narzędzie 19 Wdrożenie programów wczesnego wykrywania wad rozwojowych i rehabilitacji dzieci zagrożonych niepełnosprawnością i niepełnosprawnych [R]</v>
          </cell>
        </row>
        <row r="143">
          <cell r="K143" t="str">
            <v>Narzędzie 20</v>
          </cell>
          <cell r="M143" t="str">
            <v>Narzędzie 20 Działania projakościowe dedykowane podmiotom leczniczym, które świadczą szpitalne usługi medyczne [C]</v>
          </cell>
        </row>
        <row r="144">
          <cell r="K144" t="str">
            <v>Narzędzie 21</v>
          </cell>
          <cell r="M144" t="str">
            <v>Narzędzie 21 Działania projakościowe dedykowane podmiotom świadczącym podstawowa opiekę zdrowotną [C]</v>
          </cell>
        </row>
        <row r="145">
          <cell r="K145" t="str">
            <v>Narzędzie 22</v>
          </cell>
          <cell r="M145" t="str">
            <v>Narzędzie 22 Przygotowanie, przetestowanie i wdrożenie do systemu opieki zdrowotnej organizacji opieki koordynowanej (OOK) służącej polepszeniu jakości i efektywności publicznych usług zdrowotnych (pilotaż nowej formy organizacji, procesu i rozwiązań technologicznych ) [C]</v>
          </cell>
        </row>
        <row r="146">
          <cell r="K146" t="str">
            <v>Narzędzie 23</v>
          </cell>
          <cell r="M146" t="str">
            <v>Narzędzie 23 Stworzenie systemu mapowania potrzeb zdrowotnych (poprawa jakości danych dotyczących m. in. informacji o stanie infrastruktury medycznej, rejestrach medycznych dedykowanych określonym jednostkom chorobowym oraz identyfikacja "białych plam" w opiece zdrowotnej) [C]</v>
          </cell>
        </row>
        <row r="147">
          <cell r="K147" t="str">
            <v>Narzędzie 24</v>
          </cell>
          <cell r="M147"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v>
          </cell>
        </row>
        <row r="148">
          <cell r="K148" t="str">
            <v>Narzędzie 25</v>
          </cell>
          <cell r="M148" t="str">
            <v>Narzędzie 25 Działania na rzecz rozwoju dialogu społecznego oraz idei społecznej odpowiedzialności instytucji systemu ochrony zdrowia, poprzez m. in. wsparcie współpracy administracji systemu ochrony zdrowia z organizacjami pacjenckimi [C]</v>
          </cell>
        </row>
        <row r="149">
          <cell r="K149" t="str">
            <v>Narzędzie 26</v>
          </cell>
          <cell r="M149" t="str">
            <v>Narzędzie 26 Upowszechnienie wymiany elektronicznej dokumentacji medycznej [C i R]</v>
          </cell>
        </row>
        <row r="150">
          <cell r="K150" t="str">
            <v>Narzędzie 27</v>
          </cell>
          <cell r="M150" t="str">
            <v>Narzędzie 27 Upowszechnienie wymiany telemedycyny [C i R]</v>
          </cell>
        </row>
        <row r="151">
          <cell r="K151" t="str">
            <v>Narzędzie 28</v>
          </cell>
          <cell r="M151" t="str">
            <v>Narzędzie 28 Upowszechnienie wykorzystania systemów rejestrowych i systemów klasyfikacji medycznych [C]</v>
          </cell>
        </row>
        <row r="152">
          <cell r="K152" t="str">
            <v>Narzędzie 29</v>
          </cell>
          <cell r="M152" t="str">
            <v>Narzędzie 29 Udostępnianie informatycznych narzędzi wsparcia efektywnego zarządzania ochrony zdrowia [C]</v>
          </cell>
        </row>
        <row r="153">
          <cell r="K153" t="str">
            <v>Narzędzie 30</v>
          </cell>
          <cell r="M153" t="str">
            <v>Narzędzie 30 Poprawa kompetencji cyfrowych świadczeniodawców i świadczeniobiorców [C]</v>
          </cell>
        </row>
        <row r="154">
          <cell r="K154" t="str">
            <v>Narzędzie 31</v>
          </cell>
          <cell r="M154" t="str">
            <v>Narzędzie 31 Wsparcie rozwoju prac B+R+I w obszarze zdrowia {C i R]</v>
          </cell>
        </row>
        <row r="155">
          <cell r="K155" t="str">
            <v>Narzędzie 32</v>
          </cell>
          <cell r="M155" t="str">
            <v>Narzędzie 32 Realizacja programów rozwojowych dla uczelni medycznych uczestniczących w procesie praktycznego kształcenia studentów, w tym tworzenie centrów symulacji medycznej [C]</v>
          </cell>
        </row>
        <row r="156">
          <cell r="K156" t="str">
            <v>Narzędzie 33</v>
          </cell>
          <cell r="M156" t="str">
            <v>Narzędzie 33 Realizacja programów rozwojowych dla uczelni medycznych uczestniczących w procesie kształcenia pielęgniarek i położnych ukierunkowanych na zwiększenie liczby absolwentów ww. kierunków [C]</v>
          </cell>
        </row>
        <row r="157">
          <cell r="K157" t="str">
            <v>Narzędzie 34</v>
          </cell>
          <cell r="M157" t="str">
            <v>Narzędzie 34 Kształcenie specjalizacyjne lekarzy w dziedzinach istotnych z punktu widzenia potrzeb epidemiologiczno-demograficznych kraju [C]</v>
          </cell>
        </row>
        <row r="158">
          <cell r="K158" t="str">
            <v>Narzędzie 35</v>
          </cell>
          <cell r="M158" t="str">
            <v>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v>
          </cell>
        </row>
        <row r="159">
          <cell r="K159" t="str">
            <v>Narzędzie 36</v>
          </cell>
          <cell r="M159" t="str">
            <v>Narzędzie 36 Kształcenie podyplomowe pielęgniarek i położnych w obszarach związanych z potrzebami epidemiologiczno-demograficznymi [C]</v>
          </cell>
        </row>
        <row r="160">
          <cell r="K160" t="str">
            <v>Narzędzie 37</v>
          </cell>
          <cell r="M160" t="str">
            <v>Narzędzie 37 Doskonalenie zawodowe pracowników innych zawodów istotnych z punktu widzenia funkcjonowania systemu ochrony zdrowia w obszarach istotnych dla zaspokojenia potrzeb epidemiologiczno-demograficznych [C]</v>
          </cell>
        </row>
      </sheetData>
      <sheetData sheetId="1">
        <row r="57">
          <cell r="M57" t="str">
            <v>dolnośląskie</v>
          </cell>
        </row>
        <row r="58">
          <cell r="M58" t="str">
            <v>kujawsko-pomorskie</v>
          </cell>
          <cell r="N58" t="str">
            <v>EFRR</v>
          </cell>
        </row>
        <row r="59">
          <cell r="M59" t="str">
            <v>lubelskie</v>
          </cell>
          <cell r="N59" t="str">
            <v>EFS</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row r="99">
          <cell r="K99" t="str">
            <v>Program Operacyjny Wiedza, Edukacja, Rozwój</v>
          </cell>
          <cell r="N99" t="str">
            <v>PI 2c Wzmocnienie zastosowań TIK dla e-administracji, e-uczenia się, e-włączenia społecznego, e-kultury i e-zdrowia</v>
          </cell>
        </row>
        <row r="100">
          <cell r="K100" t="str">
            <v>Program Operacyjny Infrastruktura i Środowisko na lata 2014 - 2020</v>
          </cell>
          <cell r="N100" t="str">
            <v>PI 8vi Aktywne i zdrowe starzenie się</v>
          </cell>
        </row>
        <row r="101">
          <cell r="K101" t="str">
            <v>Regionalny Program Operacyjny Województwa Dolnośląskiego na lata 2014 - 2020</v>
          </cell>
          <cell r="N101" t="str">
            <v>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v>
          </cell>
        </row>
        <row r="102">
          <cell r="K102" t="str">
            <v>Regionalny Program Operacyjny Województwa Kujawsko-Pomorskiego na lata 2014 - 2020</v>
          </cell>
          <cell r="N102" t="str">
            <v>PI 9iv Ułatwianie dostępu do przystępnych cenowo, trwałych oraz wysokiej jakości usług, w tym opieki zdrowotnej i usług socjalnych świadczonych w interesie ogólnym</v>
          </cell>
        </row>
        <row r="103">
          <cell r="K103" t="str">
            <v>Regionalny Program Operacyjny Województwa Lubelskiego na lata 2014 - 2020</v>
          </cell>
          <cell r="N103" t="str">
            <v>PI 10ii Poprawa jakości, skuteczności i dostępności szkolnictw wyższego oraz kształcenia na poziomie równoważnym w celu zwiększenia udziału i poziomu osiągnięć, zwłaszcza w przypadku grup w niekorzystnej sytuacji</v>
          </cell>
        </row>
        <row r="104">
          <cell r="K104" t="str">
            <v>Regionalny Program Operacyjny Województwa Lubuskiego na lata 2014 - 2020</v>
          </cell>
          <cell r="N104" t="str">
            <v>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v>
          </cell>
        </row>
        <row r="105">
          <cell r="K105" t="str">
            <v>Regionalny Program Operacyjny Województwa Łódzkiego na lata 2014 - 2020</v>
          </cell>
        </row>
        <row r="106">
          <cell r="K106" t="str">
            <v>Regionalny Program Operacyjny Województwa Małopolskiego na lata 2014 - 2020</v>
          </cell>
          <cell r="N106" t="str">
            <v>PI 2c</v>
          </cell>
        </row>
        <row r="107">
          <cell r="K107" t="str">
            <v>Regionalny Program Operacyjny Województwa Mazowieckiego na lata 2014 - 2020</v>
          </cell>
          <cell r="N107" t="str">
            <v>PI 8vi</v>
          </cell>
        </row>
        <row r="108">
          <cell r="K108" t="str">
            <v>Regionalny Program Operacyjny Województwa Opolskiego na lata 2014 - 2020</v>
          </cell>
          <cell r="N108" t="str">
            <v>PI 9a</v>
          </cell>
        </row>
        <row r="109">
          <cell r="K109" t="str">
            <v>Regionalny Program Operacyjny Województwa Podkarpackiego na lata 2014 - 2020</v>
          </cell>
          <cell r="N109" t="str">
            <v>PI 9iv</v>
          </cell>
        </row>
        <row r="110">
          <cell r="K110" t="str">
            <v>Regionalny Program Operacyjny Województwa Podlaskiego na lata 2014 - 2020</v>
          </cell>
          <cell r="N110" t="str">
            <v>PI 10ii</v>
          </cell>
        </row>
        <row r="111">
          <cell r="K111" t="str">
            <v>Regionalny Program Operacyjny Województwa Pomorskiego na lata 2014 - 2020</v>
          </cell>
          <cell r="N111" t="str">
            <v>PI 10iii</v>
          </cell>
        </row>
        <row r="112">
          <cell r="K112" t="str">
            <v>Regionalny Program Operacyjny Województwa Śląskiego na lata 2014 - 2020</v>
          </cell>
        </row>
        <row r="113">
          <cell r="K113" t="str">
            <v>Regionalny Program Operacyjny Województwa Świętokrzyskiego na lata 2014 - 2020</v>
          </cell>
        </row>
        <row r="114">
          <cell r="K114" t="str">
            <v>Regionalny Program Operacyjny Województwa Warmińsko-Mazurskiego na lata 2014 - 2020</v>
          </cell>
        </row>
        <row r="115">
          <cell r="K115" t="str">
            <v>Regionalny Program Operacyjny Województwa Wielkopolskiego na lata 2014 - 2020</v>
          </cell>
        </row>
        <row r="116">
          <cell r="K116" t="str">
            <v>Regionalny Program Operacyjny Województwa Zachodniopomorskiego na lata 2014 - 2020</v>
          </cell>
        </row>
        <row r="119">
          <cell r="K119" t="str">
            <v>CT2 Zwiększenie dostępności, stopnia wykorzystania i jakości technologii informacyjno-komunikacyjnych</v>
          </cell>
        </row>
        <row r="120">
          <cell r="K120" t="str">
            <v>CT8 Promowanie trwałego i wysokiej jakości zatrudnienia oraz wsparcie mobilności pracowników</v>
          </cell>
        </row>
        <row r="121">
          <cell r="K121" t="str">
            <v>CT9 Promowanie włączenia społecznego, walka z ubóstwem i wszelką dyskryminacją</v>
          </cell>
        </row>
        <row r="122">
          <cell r="K122" t="str">
            <v>CT 10 Inwestowanie w kształcenie, szkolenie oraz szkolenie zawodowe na rzecz zdobywania umiejętności i uczenia się przez całe życie</v>
          </cell>
        </row>
        <row r="124">
          <cell r="K124" t="str">
            <v>Narzędzie 1</v>
          </cell>
          <cell r="M124" t="str">
            <v>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v>
          </cell>
        </row>
        <row r="125">
          <cell r="K125" t="str">
            <v>Narzędzie 2</v>
          </cell>
          <cell r="M125" t="str">
            <v>Narzędzie 2 Wdrożenie projektów profilaktycznych dotyczących chorób będących istotnym problemem zdrowotnym regionu [R]</v>
          </cell>
        </row>
        <row r="126">
          <cell r="K126" t="str">
            <v>Narzędzie 3</v>
          </cell>
          <cell r="M126" t="str">
            <v>Narzędzie 3 Wdrożenie programów rehabilitacji medycznej ułatwiających powroty do pracy [R]</v>
          </cell>
        </row>
        <row r="127">
          <cell r="K127" t="str">
            <v>Narzędzie 4</v>
          </cell>
          <cell r="M127" t="str">
            <v>Narzędzie 4 Wdrożenie programów ukierunkowanych na eliminowanie zdrowotnych czynników ryzyka w miejscu pracy [R]</v>
          </cell>
        </row>
        <row r="128">
          <cell r="K128" t="str">
            <v>Narzędzie 5</v>
          </cell>
          <cell r="M128" t="str">
            <v>Narzędzie 5 Rozwój profilaktyki nowotworowej w kierunku wykrywania raka jelita grubego, szyjki macicy i raka piersi [R]</v>
          </cell>
        </row>
        <row r="129">
          <cell r="K129" t="str">
            <v>Narzędzie 6</v>
          </cell>
          <cell r="M129" t="str">
            <v>Narzędzie 6 Utworzenie nowych SOR powstałych od podstaw lub na bazie istniejących izb przyjęć ze szczególnym uwzględnieniem stanowisk wstępnej intensywnej terapii (roboty budowlane, doposażenie) [C]</v>
          </cell>
        </row>
        <row r="130">
          <cell r="K130" t="str">
            <v>Narzędzie 7</v>
          </cell>
          <cell r="M130" t="str">
            <v>Narzędzie 7 Wsparcie istniejących SOR, ze szczególnym uwzględnieniem stanowisk wstępnej intensywnej terapii (roboty budowlane, doposażenie) [C]</v>
          </cell>
        </row>
        <row r="131">
          <cell r="K131" t="str">
            <v>Narzędzie 8</v>
          </cell>
          <cell r="M131" t="str">
            <v>Narzędzie 8 Modernizacja istniejących CU (roboty budowalne, doposażenie) [C]</v>
          </cell>
        </row>
        <row r="132">
          <cell r="K132" t="str">
            <v>Narzędzie 9</v>
          </cell>
          <cell r="M132" t="str">
            <v>Narzędzie 9 Utworzenie nowych CU (roboty budowlane, doposażenie) [C]</v>
          </cell>
        </row>
        <row r="133">
          <cell r="K133" t="str">
            <v>Narzędzie 10</v>
          </cell>
          <cell r="M133" t="str">
            <v>Narzędzie 10 Budowa lub remont całodobowych lotnisk lub lądowisk dla śmigłowców przy jednostkach organizacyjnych szpitali wyspecjalizowanych w zakresie udzielania świadczeń zdrowotnych niezbędnych dla ratownictwa medycznego (roboty budowlane, doposażenie) [C]</v>
          </cell>
        </row>
        <row r="134">
          <cell r="K134" t="str">
            <v>Narzędzie 11</v>
          </cell>
          <cell r="M134" t="str">
            <v>Narzędzie 11 Wsparcie baz Lotniczego Pogotowia Ratunkowego (roboty budowlane, doposażenie oraz wyposażenie śmigłowców ratowniczych w sprzęt umożliwiający loty w trudnych warunkach atmosferycznych i w nocy) [C]</v>
          </cell>
        </row>
        <row r="135">
          <cell r="K135" t="str">
            <v>Narzędzie 12</v>
          </cell>
          <cell r="M135" t="str">
            <v>Narzędzie 12 Wsparcie ponadregionalnych podmiotów leczniczych udzielających świadczeń zdrowotnych stacjonarnych i całodobowych na rzecz osób dorosłych, dedykowanych chorobom, które są istotną przyczyną dezaktywizacji zawodowej (roboty budowlane, doposażenie) [C]</v>
          </cell>
        </row>
        <row r="136">
          <cell r="K136" t="str">
            <v>Narzędzie 13</v>
          </cell>
          <cell r="M136" t="str">
            <v>Narzędzie 13 Wsparcie regionalnych podmiotów leczniczych udzielających świadczeń zdrowotnych na rzecz osób dorosłych, dedykowanych chorobom, które są istotną przyczyną dezaktywizacji zawodowej (roboty budowalne, doposażenie) [R]</v>
          </cell>
        </row>
        <row r="137">
          <cell r="K137" t="str">
            <v>Narzędzie 14</v>
          </cell>
          <cell r="M137" t="str">
            <v>Narzędzie 14 Wsparcie regionalnych podmiotów leczniczych udzielających świadczeń zdrowotnych na rzecz osób dorosłych, ukierunkowanych na specyficzne dla regionu grupy chorób, które są istotną przyczyną dezaktywizacji zawodowej (roboty budowlane, doposażenie) [R]</v>
          </cell>
        </row>
        <row r="138">
          <cell r="K138" t="str">
            <v>Narzędzie 15</v>
          </cell>
          <cell r="M138" t="str">
            <v>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v>
          </cell>
        </row>
        <row r="139">
          <cell r="K139" t="str">
            <v>Narzędzie 16</v>
          </cell>
          <cell r="M139" t="str">
            <v>Narzędzie 16 Wsparcie regionalnych podmiotów leczniczych udzielających świadczeń zdrowotnych stacjonarnych i całodobowych w zakresie ginekologii, położnictwa, neonatologii, pediatrii oraz innych oddziałów zajmujących się leczeniem dzieci (roboty budowlane, doposażenie) [R]</v>
          </cell>
        </row>
        <row r="140">
          <cell r="K140" t="str">
            <v>Narzędzie 17</v>
          </cell>
          <cell r="M140" t="str">
            <v>Narzędzie 17 Wsparcie podmiotów leczniczych udzielających świadczeń zdrowotnych w zakresie geriatrii, opieki długoterminowej oraz opieki paliatywnej i hospicyjnej (roboty budowlane, doposażenie) [R]</v>
          </cell>
        </row>
        <row r="141">
          <cell r="K141" t="str">
            <v>Narzędzie 18</v>
          </cell>
          <cell r="M141" t="str">
            <v>Narzędzie 18 Wsparcie deinstytucjonalizacji opieki nad osobami zależnymi, w szczególności poprzez rozwój alternatywnych form opieki nad osobami niesamodzielnymi ( w tym osobami starszymi) [C oraz R]</v>
          </cell>
        </row>
        <row r="142">
          <cell r="K142" t="str">
            <v>Narzędzie 19</v>
          </cell>
          <cell r="M142" t="str">
            <v>Narzędzie 19 Wdrożenie programów wczesnego wykrywania wad rozwojowych i rehabilitacji dzieci zagrożonych niepełnosprawnością i niepełnosprawnych [R]</v>
          </cell>
        </row>
        <row r="143">
          <cell r="K143" t="str">
            <v>Narzędzie 20</v>
          </cell>
          <cell r="M143" t="str">
            <v>Narzędzie 20 Działania projakościowe dedykowane podmiotom leczniczym, które świadczą szpitalne usługi medyczne [C]</v>
          </cell>
        </row>
        <row r="144">
          <cell r="K144" t="str">
            <v>Narzędzie 21</v>
          </cell>
          <cell r="M144" t="str">
            <v>Narzędzie 21 Działania projakościowe dedykowane podmiotom świadczącym podstawowa opiekę zdrowotną [C]</v>
          </cell>
        </row>
        <row r="145">
          <cell r="K145" t="str">
            <v>Narzędzie 22</v>
          </cell>
          <cell r="M145" t="str">
            <v>Narzędzie 22 Przygotowanie, przetestowanie i wdrożenie do systemu opieki zdrowotnej organizacji opieki koordynowanej (OOK) służącej polepszeniu jakości i efektywności publicznych usług zdrowotnych (pilotaż nowej formy organizacji, procesu i rozwiązań technologicznych ) [C]</v>
          </cell>
        </row>
        <row r="146">
          <cell r="K146" t="str">
            <v>Narzędzie 23</v>
          </cell>
          <cell r="M146" t="str">
            <v>Narzędzie 23 Stworzenie systemu mapowania potrzeb zdrowotnych (poprawa jakości danych dotyczących m. in. informacji o stanie infrastruktury medycznej, rejestrach medycznych dedykowanych określonym jednostkom chorobowym oraz identyfikacja "białych plam" w opiece zdrowotnej) [C]</v>
          </cell>
        </row>
        <row r="147">
          <cell r="K147" t="str">
            <v>Narzędzie 24</v>
          </cell>
          <cell r="M147"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v>
          </cell>
        </row>
        <row r="148">
          <cell r="K148" t="str">
            <v>Narzędzie 25</v>
          </cell>
          <cell r="M148" t="str">
            <v>Narzędzie 25 Działania na rzecz rozwoju dialogu społecznego oraz idei społecznej odpowiedzialności instytucji systemu ochrony zdrowia, poprzez m. in. wsparcie współpracy administracji systemu ochrony zdrowia z organizacjami pacjenckimi [C]</v>
          </cell>
        </row>
        <row r="149">
          <cell r="K149" t="str">
            <v>Narzędzie 26</v>
          </cell>
          <cell r="M149" t="str">
            <v>Narzędzie 26 Upowszechnienie wymiany elektronicznej dokumentacji medycznej [C i R]</v>
          </cell>
        </row>
        <row r="150">
          <cell r="K150" t="str">
            <v>Narzędzie 27</v>
          </cell>
          <cell r="M150" t="str">
            <v>Narzędzie 27 Upowszechnienie wymiany telemedycyny [C i R]</v>
          </cell>
        </row>
        <row r="151">
          <cell r="K151" t="str">
            <v>Narzędzie 28</v>
          </cell>
          <cell r="M151" t="str">
            <v>Narzędzie 28 Upowszechnienie wykorzystania systemów rejestrowych i systemów klasyfikacji medycznych [C]</v>
          </cell>
        </row>
        <row r="152">
          <cell r="K152" t="str">
            <v>Narzędzie 29</v>
          </cell>
          <cell r="M152" t="str">
            <v>Narzędzie 29 Udostępnianie informatycznych narzędzi wsparcia efektywnego zarządzania ochrony zdrowia [C]</v>
          </cell>
        </row>
        <row r="153">
          <cell r="K153" t="str">
            <v>Narzędzie 30</v>
          </cell>
          <cell r="M153" t="str">
            <v>Narzędzie 30 Poprawa kompetencji cyfrowych świadczeniodawców i świadczeniobiorców [C]</v>
          </cell>
        </row>
        <row r="154">
          <cell r="K154" t="str">
            <v>Narzędzie 31</v>
          </cell>
          <cell r="M154" t="str">
            <v>Narzędzie 31 Wsparcie rozwoju prac B+R+I w obszarze zdrowia {C i R]</v>
          </cell>
        </row>
        <row r="155">
          <cell r="K155" t="str">
            <v>Narzędzie 32</v>
          </cell>
          <cell r="M155" t="str">
            <v>Narzędzie 32 Realizacja programów rozwojowych dla uczelni medycznych uczestniczących w procesie praktycznego kształcenia studentów, w tym tworzenie centrów symulacji medycznej [C]</v>
          </cell>
        </row>
        <row r="156">
          <cell r="K156" t="str">
            <v>Narzędzie 33</v>
          </cell>
          <cell r="M156" t="str">
            <v>Narzędzie 33 Realizacja programów rozwojowych dla uczelni medycznych uczestniczących w procesie kształcenia pielęgniarek i położnych ukierunkowanych na zwiększenie liczby absolwentów ww. kierunków [C]</v>
          </cell>
        </row>
        <row r="157">
          <cell r="K157" t="str">
            <v>Narzędzie 34</v>
          </cell>
          <cell r="M157" t="str">
            <v>Narzędzie 34 Kształcenie specjalizacyjne lekarzy w dziedzinach istotnych z punktu widzenia potrzeb epidemiologiczno-demograficznych kraju [C]</v>
          </cell>
        </row>
        <row r="158">
          <cell r="K158" t="str">
            <v>Narzędzie 35</v>
          </cell>
          <cell r="M158" t="str">
            <v>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v>
          </cell>
        </row>
        <row r="159">
          <cell r="K159" t="str">
            <v>Narzędzie 36</v>
          </cell>
          <cell r="M159" t="str">
            <v>Narzędzie 36 Kształcenie podyplomowe pielęgniarek i położnych w obszarach związanych z potrzebami epidemiologiczno-demograficznymi [C]</v>
          </cell>
        </row>
        <row r="160">
          <cell r="K160" t="str">
            <v>Narzędzie 37</v>
          </cell>
          <cell r="M160" t="str">
            <v>Narzędzie 37 Doskonalenie zawodowe pracowników innych zawodów istotnych z punktu widzenia funkcjonowania systemu ochrony zdrowia w obszarach istotnych dla zaspokojenia potrzeb epidemiologiczno-demograficznych [C]</v>
          </cell>
        </row>
      </sheetData>
      <sheetData sheetId="1">
        <row r="57">
          <cell r="M57" t="str">
            <v>dolnośląskie</v>
          </cell>
        </row>
        <row r="58">
          <cell r="M58" t="str">
            <v>kujawsko-pomorskie</v>
          </cell>
          <cell r="N58" t="str">
            <v>EFRR</v>
          </cell>
        </row>
        <row r="59">
          <cell r="M59" t="str">
            <v>lubelskie</v>
          </cell>
          <cell r="N59" t="str">
            <v>EFS</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 Kryteria horyzontalne"/>
      <sheetName val="Kryteria dla 9.1 dodat.formalne"/>
      <sheetName val="Kryteria dla 9.1 meryt. I stop."/>
      <sheetName val="Kryteria dla 9.1 nowe SOR"/>
      <sheetName val="Kryteria dla 9.1 nowe CU"/>
      <sheetName val="Kryteria dla 9.1 lądowiska"/>
      <sheetName val="Kryteria dla 9.1 LPR"/>
      <sheetName val="RPZ"/>
      <sheetName val="Projekty pozakonkursowe"/>
      <sheetName val="POIiŚ.9.P.1"/>
      <sheetName val="POIiŚ.9.P.2"/>
      <sheetName val="POIiŚ.9.P.3"/>
      <sheetName val="POIiŚ.9.P.8"/>
      <sheetName val="POIiŚ.9.P.12"/>
      <sheetName val="POIiŚ.9.P.13"/>
      <sheetName val="POIiŚ.9.P.14"/>
      <sheetName val="POIiŚ.9.P.16"/>
      <sheetName val="POIiŚ.9.P.18"/>
      <sheetName val="POIiŚ.9.P.19"/>
      <sheetName val="POIiŚ.9.P.34"/>
      <sheetName val="POIiŚ.9.P.35"/>
      <sheetName val="POIiŚ.9.P.36"/>
      <sheetName val="POIiŚ.9.P.38"/>
      <sheetName val="POIiŚ.9.P.41"/>
      <sheetName val="POIiŚ.9.P.50"/>
      <sheetName val="POIiŚ.9.P.51"/>
      <sheetName val="POIiŚ.9.P.52"/>
      <sheetName val="POIiŚ.9.P.53"/>
      <sheetName val="POIiŚ.9.P.54"/>
      <sheetName val="POIiŚ.9.P.55"/>
      <sheetName val="POIiŚ.9.P.56"/>
      <sheetName val="POIiŚ.9.P.57"/>
      <sheetName val="POIiŚ.9.P.58"/>
      <sheetName val="Planowane działan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M98"/>
  <sheetViews>
    <sheetView view="pageBreakPreview" topLeftCell="A13" zoomScale="70" zoomScaleNormal="100" zoomScaleSheetLayoutView="70" workbookViewId="0">
      <selection activeCell="G26" sqref="G26"/>
    </sheetView>
  </sheetViews>
  <sheetFormatPr defaultRowHeight="12.75" x14ac:dyDescent="0.2"/>
  <cols>
    <col min="1" max="1" width="12.85546875" style="1" customWidth="1"/>
    <col min="2" max="2" width="8.42578125" style="1" customWidth="1"/>
    <col min="3" max="3" width="7.42578125" style="1" customWidth="1"/>
    <col min="4" max="5" width="11.85546875" style="1" customWidth="1"/>
    <col min="6" max="6" width="31.28515625" style="1" customWidth="1"/>
    <col min="7" max="7" width="16.85546875" style="1" customWidth="1"/>
    <col min="8" max="8" width="12.42578125" style="1" customWidth="1"/>
    <col min="9" max="9" width="9.5703125" style="1" customWidth="1"/>
    <col min="10" max="10" width="9.140625" style="1"/>
    <col min="11" max="15" width="9.140625" style="1" customWidth="1"/>
    <col min="16" max="16" width="108.140625" style="1" customWidth="1"/>
    <col min="17" max="16384" width="9.140625" style="1"/>
  </cols>
  <sheetData>
    <row r="1" spans="1:13" ht="45" customHeight="1" x14ac:dyDescent="0.2">
      <c r="A1" s="462" t="s">
        <v>123</v>
      </c>
      <c r="B1" s="463"/>
      <c r="C1" s="463"/>
      <c r="D1" s="463"/>
      <c r="E1" s="463"/>
      <c r="F1" s="463"/>
      <c r="G1" s="463"/>
      <c r="H1" s="463"/>
      <c r="I1" s="463"/>
      <c r="J1" s="464"/>
    </row>
    <row r="2" spans="1:13" ht="30" customHeight="1" thickBot="1" x14ac:dyDescent="0.25">
      <c r="A2" s="482" t="s">
        <v>75</v>
      </c>
      <c r="B2" s="483"/>
      <c r="C2" s="483"/>
      <c r="D2" s="483"/>
      <c r="E2" s="484"/>
      <c r="F2" s="485" t="s">
        <v>1365</v>
      </c>
      <c r="G2" s="486"/>
      <c r="H2" s="486"/>
      <c r="I2" s="486"/>
      <c r="J2" s="487"/>
    </row>
    <row r="3" spans="1:13" ht="15" customHeight="1" thickBot="1" x14ac:dyDescent="0.25">
      <c r="A3" s="473"/>
      <c r="B3" s="473"/>
      <c r="C3" s="473"/>
      <c r="D3" s="473"/>
      <c r="E3" s="473"/>
      <c r="F3" s="473"/>
      <c r="G3" s="473"/>
      <c r="H3" s="473"/>
      <c r="I3" s="473"/>
      <c r="J3" s="473"/>
    </row>
    <row r="4" spans="1:13" ht="30" customHeight="1" x14ac:dyDescent="0.2">
      <c r="A4" s="465" t="s">
        <v>4</v>
      </c>
      <c r="B4" s="466"/>
      <c r="C4" s="466"/>
      <c r="D4" s="466"/>
      <c r="E4" s="466"/>
      <c r="F4" s="466"/>
      <c r="G4" s="466"/>
      <c r="H4" s="466"/>
      <c r="I4" s="466"/>
      <c r="J4" s="467"/>
    </row>
    <row r="5" spans="1:13" ht="30" customHeight="1" x14ac:dyDescent="0.2">
      <c r="A5" s="474" t="s">
        <v>74</v>
      </c>
      <c r="B5" s="475"/>
      <c r="C5" s="475"/>
      <c r="D5" s="475"/>
      <c r="E5" s="476" t="s">
        <v>89</v>
      </c>
      <c r="F5" s="477"/>
      <c r="G5" s="477"/>
      <c r="H5" s="477"/>
      <c r="I5" s="477"/>
      <c r="J5" s="478"/>
    </row>
    <row r="6" spans="1:13" ht="45" customHeight="1" x14ac:dyDescent="0.2">
      <c r="A6" s="474" t="s">
        <v>98</v>
      </c>
      <c r="B6" s="475"/>
      <c r="C6" s="475"/>
      <c r="D6" s="475"/>
      <c r="E6" s="479" t="s">
        <v>916</v>
      </c>
      <c r="F6" s="480"/>
      <c r="G6" s="480"/>
      <c r="H6" s="480"/>
      <c r="I6" s="480"/>
      <c r="J6" s="481"/>
    </row>
    <row r="7" spans="1:13" ht="54.75" customHeight="1" thickBot="1" x14ac:dyDescent="0.25">
      <c r="A7" s="468" t="s">
        <v>22</v>
      </c>
      <c r="B7" s="469"/>
      <c r="C7" s="469"/>
      <c r="D7" s="469"/>
      <c r="E7" s="470" t="s">
        <v>1337</v>
      </c>
      <c r="F7" s="471"/>
      <c r="G7" s="471"/>
      <c r="H7" s="471"/>
      <c r="I7" s="471"/>
      <c r="J7" s="472"/>
    </row>
    <row r="8" spans="1:13" s="6" customFormat="1" ht="15" customHeight="1" thickBot="1" x14ac:dyDescent="0.25">
      <c r="A8" s="441"/>
      <c r="B8" s="441"/>
      <c r="C8" s="441"/>
      <c r="D8" s="441"/>
      <c r="E8" s="441"/>
      <c r="F8" s="441"/>
      <c r="G8" s="441"/>
      <c r="H8" s="441"/>
      <c r="I8" s="441"/>
      <c r="J8" s="441"/>
    </row>
    <row r="9" spans="1:13" s="6" customFormat="1" ht="30" customHeight="1" x14ac:dyDescent="0.2">
      <c r="A9" s="459" t="s">
        <v>24</v>
      </c>
      <c r="B9" s="460"/>
      <c r="C9" s="460"/>
      <c r="D9" s="460"/>
      <c r="E9" s="460"/>
      <c r="F9" s="460"/>
      <c r="G9" s="460"/>
      <c r="H9" s="460"/>
      <c r="I9" s="460"/>
      <c r="J9" s="461"/>
    </row>
    <row r="10" spans="1:13" ht="30" customHeight="1" x14ac:dyDescent="0.2">
      <c r="A10" s="457" t="s">
        <v>23</v>
      </c>
      <c r="B10" s="442" t="s">
        <v>25</v>
      </c>
      <c r="C10" s="442"/>
      <c r="D10" s="443" t="s">
        <v>9</v>
      </c>
      <c r="E10" s="452" t="s">
        <v>26</v>
      </c>
      <c r="F10" s="453"/>
      <c r="G10" s="442" t="s">
        <v>124</v>
      </c>
      <c r="H10" s="442"/>
      <c r="I10" s="442" t="s">
        <v>29</v>
      </c>
      <c r="J10" s="444"/>
    </row>
    <row r="11" spans="1:13" ht="49.5" customHeight="1" x14ac:dyDescent="0.2">
      <c r="A11" s="458"/>
      <c r="B11" s="443"/>
      <c r="C11" s="443"/>
      <c r="D11" s="456"/>
      <c r="E11" s="454"/>
      <c r="F11" s="455"/>
      <c r="G11" s="268" t="s">
        <v>27</v>
      </c>
      <c r="H11" s="268" t="s">
        <v>28</v>
      </c>
      <c r="I11" s="443"/>
      <c r="J11" s="445"/>
    </row>
    <row r="12" spans="1:13" ht="98.25" customHeight="1" x14ac:dyDescent="0.2">
      <c r="A12" s="5" t="s">
        <v>125</v>
      </c>
      <c r="B12" s="448" t="s">
        <v>1359</v>
      </c>
      <c r="C12" s="449"/>
      <c r="D12" s="56" t="s">
        <v>1667</v>
      </c>
      <c r="E12" s="450" t="s">
        <v>1937</v>
      </c>
      <c r="F12" s="451"/>
      <c r="G12" s="104">
        <v>193.8</v>
      </c>
      <c r="H12" s="104">
        <v>34.200000000000003</v>
      </c>
      <c r="I12" s="446" t="s">
        <v>1364</v>
      </c>
      <c r="J12" s="447"/>
      <c r="K12" s="429">
        <f>G12+H12</f>
        <v>228</v>
      </c>
    </row>
    <row r="13" spans="1:13" ht="76.5" customHeight="1" x14ac:dyDescent="0.2">
      <c r="A13" s="5" t="s">
        <v>125</v>
      </c>
      <c r="B13" s="448" t="s">
        <v>1360</v>
      </c>
      <c r="C13" s="449"/>
      <c r="D13" s="100" t="s">
        <v>1667</v>
      </c>
      <c r="E13" s="450" t="s">
        <v>1938</v>
      </c>
      <c r="F13" s="451"/>
      <c r="G13" s="104">
        <v>24</v>
      </c>
      <c r="H13" s="104">
        <v>6</v>
      </c>
      <c r="I13" s="446" t="s">
        <v>1364</v>
      </c>
      <c r="J13" s="447"/>
      <c r="K13" s="429">
        <f>G13+H13</f>
        <v>30</v>
      </c>
      <c r="L13" s="429">
        <f>K12+K13</f>
        <v>258</v>
      </c>
    </row>
    <row r="14" spans="1:13" ht="368.25" customHeight="1" x14ac:dyDescent="0.2">
      <c r="A14" s="5" t="s">
        <v>125</v>
      </c>
      <c r="B14" s="448" t="s">
        <v>1361</v>
      </c>
      <c r="C14" s="449"/>
      <c r="D14" s="252" t="s">
        <v>1672</v>
      </c>
      <c r="E14" s="450" t="s">
        <v>1939</v>
      </c>
      <c r="F14" s="451"/>
      <c r="G14" s="104">
        <v>372.4</v>
      </c>
      <c r="H14" s="104">
        <v>65.72</v>
      </c>
      <c r="I14" s="446" t="s">
        <v>1364</v>
      </c>
      <c r="J14" s="447"/>
      <c r="M14" s="429"/>
    </row>
    <row r="15" spans="1:13" ht="360.75" customHeight="1" x14ac:dyDescent="0.2">
      <c r="A15" s="5" t="s">
        <v>125</v>
      </c>
      <c r="B15" s="448" t="s">
        <v>1362</v>
      </c>
      <c r="C15" s="449"/>
      <c r="D15" s="252" t="s">
        <v>1672</v>
      </c>
      <c r="E15" s="450" t="s">
        <v>1370</v>
      </c>
      <c r="F15" s="451"/>
      <c r="G15" s="326">
        <v>89.6</v>
      </c>
      <c r="H15" s="104">
        <v>22.4</v>
      </c>
      <c r="I15" s="446" t="s">
        <v>1364</v>
      </c>
      <c r="J15" s="447"/>
      <c r="K15" s="430"/>
      <c r="L15" s="430"/>
    </row>
    <row r="16" spans="1:13" ht="36.75" customHeight="1" x14ac:dyDescent="0.2">
      <c r="A16" s="207" t="s">
        <v>125</v>
      </c>
      <c r="B16" s="432" t="s">
        <v>1571</v>
      </c>
      <c r="C16" s="433"/>
      <c r="D16" s="100" t="s">
        <v>159</v>
      </c>
      <c r="E16" s="434" t="s">
        <v>1547</v>
      </c>
      <c r="F16" s="435"/>
      <c r="G16" s="183">
        <v>7.8</v>
      </c>
      <c r="H16" s="184">
        <v>6.74</v>
      </c>
      <c r="I16" s="432" t="s">
        <v>1548</v>
      </c>
      <c r="J16" s="433"/>
    </row>
    <row r="17" spans="1:10" ht="54.75" customHeight="1" x14ac:dyDescent="0.2">
      <c r="A17" s="207" t="s">
        <v>125</v>
      </c>
      <c r="B17" s="432" t="s">
        <v>1585</v>
      </c>
      <c r="C17" s="433"/>
      <c r="D17" s="100" t="s">
        <v>159</v>
      </c>
      <c r="E17" s="434" t="s">
        <v>1545</v>
      </c>
      <c r="F17" s="435"/>
      <c r="G17" s="183">
        <v>8.27</v>
      </c>
      <c r="H17" s="184">
        <v>1.46</v>
      </c>
      <c r="I17" s="432" t="s">
        <v>1548</v>
      </c>
      <c r="J17" s="433"/>
    </row>
    <row r="18" spans="1:10" ht="48" customHeight="1" x14ac:dyDescent="0.2">
      <c r="A18" s="176" t="s">
        <v>125</v>
      </c>
      <c r="B18" s="436" t="s">
        <v>1539</v>
      </c>
      <c r="C18" s="437"/>
      <c r="D18" s="100" t="s">
        <v>159</v>
      </c>
      <c r="E18" s="438" t="s">
        <v>1538</v>
      </c>
      <c r="F18" s="439"/>
      <c r="G18" s="174">
        <v>8.5</v>
      </c>
      <c r="H18" s="175">
        <v>1.5</v>
      </c>
      <c r="I18" s="436" t="s">
        <v>1548</v>
      </c>
      <c r="J18" s="437"/>
    </row>
    <row r="19" spans="1:10" ht="47.25" customHeight="1" x14ac:dyDescent="0.2">
      <c r="A19" s="176" t="s">
        <v>125</v>
      </c>
      <c r="B19" s="436" t="s">
        <v>1540</v>
      </c>
      <c r="C19" s="437"/>
      <c r="D19" s="100" t="s">
        <v>917</v>
      </c>
      <c r="E19" s="438" t="s">
        <v>1493</v>
      </c>
      <c r="F19" s="439"/>
      <c r="G19" s="174">
        <f>7648809.996/1000000</f>
        <v>7.6488099960000007</v>
      </c>
      <c r="H19" s="175">
        <f>1349790/1000000</f>
        <v>1.34979</v>
      </c>
      <c r="I19" s="436" t="s">
        <v>1464</v>
      </c>
      <c r="J19" s="437"/>
    </row>
    <row r="20" spans="1:10" ht="89.25" customHeight="1" x14ac:dyDescent="0.2">
      <c r="A20" s="176" t="s">
        <v>125</v>
      </c>
      <c r="B20" s="436" t="s">
        <v>1541</v>
      </c>
      <c r="C20" s="437"/>
      <c r="D20" s="100" t="s">
        <v>917</v>
      </c>
      <c r="E20" s="438" t="s">
        <v>1511</v>
      </c>
      <c r="F20" s="439"/>
      <c r="G20" s="174">
        <v>16.149999999999999</v>
      </c>
      <c r="H20" s="175">
        <v>4.3600000000000003</v>
      </c>
      <c r="I20" s="436" t="s">
        <v>1514</v>
      </c>
      <c r="J20" s="437"/>
    </row>
    <row r="21" spans="1:10" ht="58.5" customHeight="1" x14ac:dyDescent="0.2">
      <c r="A21" s="176" t="s">
        <v>125</v>
      </c>
      <c r="B21" s="436" t="s">
        <v>1542</v>
      </c>
      <c r="C21" s="437"/>
      <c r="D21" s="100" t="s">
        <v>917</v>
      </c>
      <c r="E21" s="438" t="s">
        <v>1543</v>
      </c>
      <c r="F21" s="439"/>
      <c r="G21" s="174">
        <v>7.31</v>
      </c>
      <c r="H21" s="175">
        <v>1.44</v>
      </c>
      <c r="I21" s="436" t="s">
        <v>1504</v>
      </c>
      <c r="J21" s="437"/>
    </row>
    <row r="22" spans="1:10" ht="58.5" customHeight="1" x14ac:dyDescent="0.2">
      <c r="A22" s="176" t="s">
        <v>125</v>
      </c>
      <c r="B22" s="436" t="s">
        <v>1544</v>
      </c>
      <c r="C22" s="437"/>
      <c r="D22" s="100" t="s">
        <v>159</v>
      </c>
      <c r="E22" s="434" t="s">
        <v>1567</v>
      </c>
      <c r="F22" s="435"/>
      <c r="G22" s="183">
        <v>8.5</v>
      </c>
      <c r="H22" s="184">
        <v>7.66</v>
      </c>
      <c r="I22" s="432" t="s">
        <v>1468</v>
      </c>
      <c r="J22" s="433"/>
    </row>
    <row r="23" spans="1:10" ht="71.25" customHeight="1" x14ac:dyDescent="0.2">
      <c r="A23" s="207" t="s">
        <v>125</v>
      </c>
      <c r="B23" s="432" t="s">
        <v>1546</v>
      </c>
      <c r="C23" s="433"/>
      <c r="D23" s="100" t="s">
        <v>159</v>
      </c>
      <c r="E23" s="434" t="s">
        <v>1568</v>
      </c>
      <c r="F23" s="435"/>
      <c r="G23" s="392">
        <f>5340407.34/1000000</f>
        <v>5.3404073399999996</v>
      </c>
      <c r="H23" s="184">
        <v>21.44</v>
      </c>
      <c r="I23" s="432" t="s">
        <v>1502</v>
      </c>
      <c r="J23" s="433"/>
    </row>
    <row r="24" spans="1:10" ht="71.25" customHeight="1" x14ac:dyDescent="0.2">
      <c r="A24" s="207" t="s">
        <v>125</v>
      </c>
      <c r="B24" s="432" t="s">
        <v>1620</v>
      </c>
      <c r="C24" s="433"/>
      <c r="D24" s="100" t="s">
        <v>159</v>
      </c>
      <c r="E24" s="434" t="s">
        <v>1621</v>
      </c>
      <c r="F24" s="435"/>
      <c r="G24" s="183">
        <f>8498117.4/1000000</f>
        <v>8.4981173999999999</v>
      </c>
      <c r="H24" s="184">
        <v>1.5</v>
      </c>
      <c r="I24" s="432" t="s">
        <v>1548</v>
      </c>
      <c r="J24" s="433"/>
    </row>
    <row r="25" spans="1:10" x14ac:dyDescent="0.2">
      <c r="A25" s="1" t="s">
        <v>1822</v>
      </c>
      <c r="G25" s="429">
        <f>SUM(G16:G24)-G19-G20-G21</f>
        <v>46.908524740000011</v>
      </c>
    </row>
    <row r="27" spans="1:10" ht="15" customHeight="1" x14ac:dyDescent="0.2">
      <c r="E27" s="64"/>
      <c r="F27" s="65"/>
      <c r="G27" s="65"/>
      <c r="H27" s="66"/>
    </row>
    <row r="28" spans="1:10" ht="15" customHeight="1" x14ac:dyDescent="0.2">
      <c r="E28" s="20"/>
      <c r="F28" s="21"/>
      <c r="G28" s="21"/>
      <c r="H28" s="22"/>
    </row>
    <row r="29" spans="1:10" ht="15" customHeight="1" x14ac:dyDescent="0.2">
      <c r="E29" s="20"/>
      <c r="F29" s="21"/>
      <c r="G29" s="21"/>
      <c r="H29" s="22"/>
    </row>
    <row r="30" spans="1:10" ht="15" customHeight="1" x14ac:dyDescent="0.2">
      <c r="E30" s="20"/>
      <c r="F30" s="21"/>
      <c r="G30" s="21"/>
      <c r="H30" s="22"/>
    </row>
    <row r="31" spans="1:10" ht="15" customHeight="1" x14ac:dyDescent="0.2">
      <c r="E31" s="20"/>
      <c r="F31" s="21"/>
      <c r="G31" s="21"/>
      <c r="H31" s="22"/>
    </row>
    <row r="32" spans="1:10" ht="27" customHeight="1" thickBot="1" x14ac:dyDescent="0.25">
      <c r="E32" s="23"/>
      <c r="F32" s="24"/>
      <c r="G32" s="24"/>
      <c r="H32" s="25"/>
    </row>
    <row r="35" spans="5:8" ht="12.75" customHeight="1" x14ac:dyDescent="0.2">
      <c r="E35" s="440" t="s">
        <v>90</v>
      </c>
      <c r="F35" s="440"/>
      <c r="G35" s="440"/>
      <c r="H35" s="440"/>
    </row>
    <row r="36" spans="5:8" x14ac:dyDescent="0.2">
      <c r="E36" s="440"/>
      <c r="F36" s="440"/>
      <c r="G36" s="440"/>
      <c r="H36" s="440"/>
    </row>
    <row r="37" spans="5:8" x14ac:dyDescent="0.2">
      <c r="E37" s="440"/>
      <c r="F37" s="440"/>
      <c r="G37" s="440"/>
      <c r="H37" s="440"/>
    </row>
    <row r="92" spans="11:11" x14ac:dyDescent="0.2">
      <c r="K92" s="17"/>
    </row>
    <row r="93" spans="11:11" x14ac:dyDescent="0.2">
      <c r="K93" s="17"/>
    </row>
    <row r="94" spans="11:11" x14ac:dyDescent="0.2">
      <c r="K94" s="18"/>
    </row>
    <row r="95" spans="11:11" x14ac:dyDescent="0.2">
      <c r="K95" s="18"/>
    </row>
    <row r="96" spans="11:11" x14ac:dyDescent="0.2">
      <c r="K96" s="18"/>
    </row>
    <row r="97" spans="11:11" x14ac:dyDescent="0.2">
      <c r="K97" s="18"/>
    </row>
    <row r="98" spans="11:11" x14ac:dyDescent="0.2">
      <c r="K98" s="18"/>
    </row>
  </sheetData>
  <mergeCells count="59">
    <mergeCell ref="A1:J1"/>
    <mergeCell ref="A4:J4"/>
    <mergeCell ref="A7:D7"/>
    <mergeCell ref="E7:J7"/>
    <mergeCell ref="A3:J3"/>
    <mergeCell ref="A5:D5"/>
    <mergeCell ref="E5:J5"/>
    <mergeCell ref="A6:D6"/>
    <mergeCell ref="E6:J6"/>
    <mergeCell ref="A2:E2"/>
    <mergeCell ref="F2:J2"/>
    <mergeCell ref="B14:C14"/>
    <mergeCell ref="E14:F14"/>
    <mergeCell ref="B13:C13"/>
    <mergeCell ref="E12:F12"/>
    <mergeCell ref="I13:J13"/>
    <mergeCell ref="E35:H37"/>
    <mergeCell ref="A8:J8"/>
    <mergeCell ref="B10:C11"/>
    <mergeCell ref="I10:J11"/>
    <mergeCell ref="I14:J14"/>
    <mergeCell ref="B15:C15"/>
    <mergeCell ref="E15:F15"/>
    <mergeCell ref="I15:J15"/>
    <mergeCell ref="E10:F11"/>
    <mergeCell ref="D10:D11"/>
    <mergeCell ref="G10:H10"/>
    <mergeCell ref="A10:A11"/>
    <mergeCell ref="A9:J9"/>
    <mergeCell ref="B12:C12"/>
    <mergeCell ref="E13:F13"/>
    <mergeCell ref="I12:J12"/>
    <mergeCell ref="E20:F20"/>
    <mergeCell ref="I20:J20"/>
    <mergeCell ref="B18:C18"/>
    <mergeCell ref="E18:F18"/>
    <mergeCell ref="I18:J18"/>
    <mergeCell ref="B22:C22"/>
    <mergeCell ref="E22:F22"/>
    <mergeCell ref="I22:J22"/>
    <mergeCell ref="B16:C16"/>
    <mergeCell ref="E16:F16"/>
    <mergeCell ref="I16:J16"/>
    <mergeCell ref="B21:C21"/>
    <mergeCell ref="E21:F21"/>
    <mergeCell ref="I21:J21"/>
    <mergeCell ref="B17:C17"/>
    <mergeCell ref="E17:F17"/>
    <mergeCell ref="I17:J17"/>
    <mergeCell ref="B19:C19"/>
    <mergeCell ref="E19:F19"/>
    <mergeCell ref="I19:J19"/>
    <mergeCell ref="B20:C20"/>
    <mergeCell ref="B24:C24"/>
    <mergeCell ref="E24:F24"/>
    <mergeCell ref="I24:J24"/>
    <mergeCell ref="B23:C23"/>
    <mergeCell ref="E23:F23"/>
    <mergeCell ref="I23:J23"/>
  </mergeCells>
  <dataValidations count="2">
    <dataValidation type="list" allowBlank="1" showInputMessage="1" showErrorMessage="1" prompt="wybierz Program z listy" sqref="E5:J5">
      <formula1>Programy</formula1>
    </dataValidation>
    <dataValidation type="list" allowBlank="1" showInputMessage="1" showErrorMessage="1" prompt="wybierz PI" sqref="A12:A24">
      <formula1>skroty_PI</formula1>
    </dataValidation>
  </dataValidations>
  <pageMargins left="0.70866141732283472" right="0.70866141732283472" top="0.74803149606299213" bottom="0.74803149606299213" header="0.31496062992125984" footer="0.31496062992125984"/>
  <pageSetup paperSize="9" scale="66" fitToHeight="0"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6"/>
  <sheetViews>
    <sheetView topLeftCell="A10" zoomScaleNormal="100" workbookViewId="0">
      <selection activeCell="G12" sqref="G12"/>
    </sheetView>
  </sheetViews>
  <sheetFormatPr defaultRowHeight="15" x14ac:dyDescent="0.25"/>
  <cols>
    <col min="1" max="1" width="8.42578125" customWidth="1"/>
    <col min="2" max="2" width="62.85546875" customWidth="1"/>
    <col min="3" max="3" width="23.85546875" customWidth="1"/>
    <col min="4" max="4" width="23.5703125" customWidth="1"/>
    <col min="5" max="5" width="81.28515625" customWidth="1"/>
  </cols>
  <sheetData>
    <row r="1" spans="1:5" ht="15.75" thickBot="1" x14ac:dyDescent="0.3">
      <c r="A1" s="660" t="s">
        <v>1599</v>
      </c>
      <c r="B1" s="643"/>
      <c r="C1" s="643"/>
      <c r="D1" s="643"/>
      <c r="E1" s="644"/>
    </row>
    <row r="2" spans="1:5" ht="26.25" x14ac:dyDescent="0.25">
      <c r="A2" s="661">
        <v>1</v>
      </c>
      <c r="B2" s="81" t="s">
        <v>120</v>
      </c>
      <c r="C2" s="646" t="s">
        <v>1656</v>
      </c>
      <c r="D2" s="647"/>
      <c r="E2" s="648"/>
    </row>
    <row r="3" spans="1:5" ht="27" thickBot="1" x14ac:dyDescent="0.3">
      <c r="A3" s="662"/>
      <c r="B3" s="82" t="s">
        <v>121</v>
      </c>
      <c r="C3" s="649" t="s">
        <v>1673</v>
      </c>
      <c r="D3" s="650"/>
      <c r="E3" s="651"/>
    </row>
    <row r="4" spans="1:5" ht="15.75" thickBot="1" x14ac:dyDescent="0.3">
      <c r="A4" s="653"/>
      <c r="B4" s="653"/>
      <c r="C4" s="653"/>
      <c r="D4" s="653"/>
      <c r="E4" s="653"/>
    </row>
    <row r="5" spans="1:5" ht="15.75" thickBot="1" x14ac:dyDescent="0.3">
      <c r="A5" s="350">
        <v>2</v>
      </c>
      <c r="B5" s="638" t="s">
        <v>84</v>
      </c>
      <c r="C5" s="639"/>
      <c r="D5" s="639"/>
      <c r="E5" s="640"/>
    </row>
    <row r="6" spans="1:5" x14ac:dyDescent="0.25">
      <c r="A6" s="93" t="s">
        <v>86</v>
      </c>
      <c r="B6" s="185" t="s">
        <v>94</v>
      </c>
      <c r="C6" s="185" t="s">
        <v>119</v>
      </c>
      <c r="D6" s="185" t="s">
        <v>95</v>
      </c>
      <c r="E6" s="94" t="s">
        <v>85</v>
      </c>
    </row>
    <row r="7" spans="1:5" ht="297" customHeight="1" x14ac:dyDescent="0.25">
      <c r="A7" s="368">
        <v>1</v>
      </c>
      <c r="B7" s="369" t="s">
        <v>1944</v>
      </c>
      <c r="C7" s="371" t="s">
        <v>158</v>
      </c>
      <c r="D7" s="384" t="s">
        <v>1870</v>
      </c>
      <c r="E7" s="371" t="s">
        <v>1945</v>
      </c>
    </row>
    <row r="8" spans="1:5" s="329" customFormat="1" ht="168" customHeight="1" x14ac:dyDescent="0.25">
      <c r="A8" s="368">
        <v>2</v>
      </c>
      <c r="B8" s="369" t="s">
        <v>1818</v>
      </c>
      <c r="C8" s="371" t="s">
        <v>1675</v>
      </c>
      <c r="D8" s="384" t="s">
        <v>1871</v>
      </c>
      <c r="E8" s="371" t="s">
        <v>1676</v>
      </c>
    </row>
    <row r="9" spans="1:5" s="329" customFormat="1" ht="146.25" customHeight="1" x14ac:dyDescent="0.25">
      <c r="A9" s="368">
        <v>3</v>
      </c>
      <c r="B9" s="371" t="s">
        <v>1685</v>
      </c>
      <c r="C9" s="371" t="s">
        <v>1678</v>
      </c>
      <c r="D9" s="384" t="s">
        <v>1872</v>
      </c>
      <c r="E9" s="371" t="s">
        <v>1679</v>
      </c>
    </row>
    <row r="10" spans="1:5" s="329" customFormat="1" ht="146.25" customHeight="1" x14ac:dyDescent="0.25">
      <c r="A10" s="368">
        <v>4</v>
      </c>
      <c r="B10" s="371" t="s">
        <v>1685</v>
      </c>
      <c r="C10" s="371" t="s">
        <v>1681</v>
      </c>
      <c r="D10" s="384" t="s">
        <v>1873</v>
      </c>
      <c r="E10" s="371" t="s">
        <v>1930</v>
      </c>
    </row>
    <row r="11" spans="1:5" s="329" customFormat="1" ht="146.25" customHeight="1" x14ac:dyDescent="0.25">
      <c r="A11" s="368">
        <v>5</v>
      </c>
      <c r="B11" s="371" t="s">
        <v>1685</v>
      </c>
      <c r="C11" s="371" t="s">
        <v>1680</v>
      </c>
      <c r="D11" s="384" t="s">
        <v>1874</v>
      </c>
      <c r="E11" s="371" t="s">
        <v>1929</v>
      </c>
    </row>
    <row r="12" spans="1:5" s="329" customFormat="1" ht="252" customHeight="1" x14ac:dyDescent="0.25">
      <c r="A12" s="368">
        <v>6</v>
      </c>
      <c r="B12" s="371" t="s">
        <v>1685</v>
      </c>
      <c r="C12" s="371" t="s">
        <v>1819</v>
      </c>
      <c r="D12" s="384" t="s">
        <v>1875</v>
      </c>
      <c r="E12" s="371" t="s">
        <v>1977</v>
      </c>
    </row>
    <row r="13" spans="1:5" s="329" customFormat="1" ht="108" customHeight="1" x14ac:dyDescent="0.25">
      <c r="A13" s="368">
        <v>7</v>
      </c>
      <c r="B13" s="371" t="s">
        <v>1600</v>
      </c>
      <c r="C13" s="371" t="s">
        <v>1648</v>
      </c>
      <c r="D13" s="384" t="s">
        <v>1876</v>
      </c>
      <c r="E13" s="371" t="s">
        <v>1598</v>
      </c>
    </row>
    <row r="14" spans="1:5" ht="132.75" customHeight="1" x14ac:dyDescent="0.25">
      <c r="A14" s="385">
        <v>8</v>
      </c>
      <c r="B14" s="386" t="s">
        <v>1688</v>
      </c>
      <c r="C14" s="371" t="s">
        <v>1601</v>
      </c>
      <c r="D14" s="384" t="s">
        <v>1877</v>
      </c>
      <c r="E14" s="371" t="s">
        <v>1931</v>
      </c>
    </row>
    <row r="15" spans="1:5" ht="153" customHeight="1" x14ac:dyDescent="0.25">
      <c r="A15" s="385">
        <v>9</v>
      </c>
      <c r="B15" s="369" t="s">
        <v>1796</v>
      </c>
      <c r="C15" s="391" t="s">
        <v>160</v>
      </c>
      <c r="D15" s="391" t="s">
        <v>160</v>
      </c>
      <c r="E15" s="371" t="s">
        <v>1766</v>
      </c>
    </row>
    <row r="16" spans="1:5" ht="78.75" customHeight="1" x14ac:dyDescent="0.25">
      <c r="A16" s="385">
        <v>10</v>
      </c>
      <c r="B16" s="370" t="s">
        <v>1686</v>
      </c>
      <c r="C16" s="390" t="s">
        <v>160</v>
      </c>
      <c r="D16" s="390" t="s">
        <v>160</v>
      </c>
      <c r="E16" s="371" t="s">
        <v>1767</v>
      </c>
    </row>
    <row r="17" spans="1:5" s="329" customFormat="1" ht="59.25" customHeight="1" x14ac:dyDescent="0.25">
      <c r="A17" s="385">
        <v>11</v>
      </c>
      <c r="B17" s="371" t="s">
        <v>1687</v>
      </c>
      <c r="C17" s="390" t="s">
        <v>160</v>
      </c>
      <c r="D17" s="390" t="s">
        <v>160</v>
      </c>
      <c r="E17" s="371" t="s">
        <v>1795</v>
      </c>
    </row>
    <row r="18" spans="1:5" ht="122.25" customHeight="1" x14ac:dyDescent="0.25">
      <c r="A18" s="385">
        <v>12</v>
      </c>
      <c r="B18" s="371" t="s">
        <v>1797</v>
      </c>
      <c r="C18" s="371" t="s">
        <v>157</v>
      </c>
      <c r="D18" s="384" t="s">
        <v>1878</v>
      </c>
      <c r="E18" s="371" t="s">
        <v>1682</v>
      </c>
    </row>
    <row r="19" spans="1:5" s="329" customFormat="1" ht="122.25" customHeight="1" x14ac:dyDescent="0.25">
      <c r="A19" s="385">
        <v>13</v>
      </c>
      <c r="B19" s="403" t="s">
        <v>1688</v>
      </c>
      <c r="C19" s="330" t="s">
        <v>160</v>
      </c>
      <c r="D19" s="330" t="s">
        <v>160</v>
      </c>
      <c r="E19" s="363" t="s">
        <v>1948</v>
      </c>
    </row>
    <row r="20" spans="1:5" s="329" customFormat="1" ht="122.25" customHeight="1" x14ac:dyDescent="0.25">
      <c r="A20" s="385">
        <v>14</v>
      </c>
      <c r="B20" s="387" t="s">
        <v>1799</v>
      </c>
      <c r="C20" s="388" t="s">
        <v>160</v>
      </c>
      <c r="D20" s="388" t="s">
        <v>160</v>
      </c>
      <c r="E20" s="368" t="s">
        <v>1966</v>
      </c>
    </row>
    <row r="21" spans="1:5" ht="15.75" thickBot="1" x14ac:dyDescent="0.3">
      <c r="A21" s="673"/>
      <c r="B21" s="673"/>
      <c r="C21" s="673"/>
      <c r="D21" s="673"/>
      <c r="E21" s="673"/>
    </row>
    <row r="22" spans="1:5" x14ac:dyDescent="0.25">
      <c r="A22" s="389">
        <v>3</v>
      </c>
      <c r="B22" s="674" t="s">
        <v>87</v>
      </c>
      <c r="C22" s="674"/>
      <c r="D22" s="674"/>
      <c r="E22" s="674"/>
    </row>
    <row r="23" spans="1:5" x14ac:dyDescent="0.25">
      <c r="A23" s="368" t="s">
        <v>86</v>
      </c>
      <c r="B23" s="675" t="s">
        <v>119</v>
      </c>
      <c r="C23" s="675"/>
      <c r="D23" s="368" t="s">
        <v>95</v>
      </c>
      <c r="E23" s="368" t="s">
        <v>88</v>
      </c>
    </row>
    <row r="24" spans="1:5" ht="293.25" customHeight="1" x14ac:dyDescent="0.25">
      <c r="A24" s="368">
        <v>1</v>
      </c>
      <c r="B24" s="672" t="s">
        <v>1677</v>
      </c>
      <c r="C24" s="672"/>
      <c r="D24" s="390" t="s">
        <v>1928</v>
      </c>
      <c r="E24" s="379" t="s">
        <v>1975</v>
      </c>
    </row>
    <row r="25" spans="1:5" ht="66" customHeight="1" x14ac:dyDescent="0.25">
      <c r="A25" s="368">
        <v>2</v>
      </c>
      <c r="B25" s="672" t="s">
        <v>1820</v>
      </c>
      <c r="C25" s="672"/>
      <c r="D25" s="390" t="s">
        <v>1879</v>
      </c>
      <c r="E25" s="379" t="s">
        <v>1932</v>
      </c>
    </row>
    <row r="26" spans="1:5" ht="48" x14ac:dyDescent="0.25">
      <c r="A26" s="368">
        <v>3</v>
      </c>
      <c r="B26" s="672" t="s">
        <v>1683</v>
      </c>
      <c r="C26" s="672"/>
      <c r="D26" s="390" t="s">
        <v>1880</v>
      </c>
      <c r="E26" s="379" t="s">
        <v>1806</v>
      </c>
    </row>
  </sheetData>
  <mergeCells count="12">
    <mergeCell ref="B25:C25"/>
    <mergeCell ref="B26:C26"/>
    <mergeCell ref="A1:E1"/>
    <mergeCell ref="A2:A3"/>
    <mergeCell ref="C2:E2"/>
    <mergeCell ref="C3:E3"/>
    <mergeCell ref="A4:E4"/>
    <mergeCell ref="B5:E5"/>
    <mergeCell ref="A21:E21"/>
    <mergeCell ref="B22:E22"/>
    <mergeCell ref="B23:C23"/>
    <mergeCell ref="B24:C24"/>
  </mergeCells>
  <pageMargins left="0.70866141732283472" right="0.70866141732283472" top="0.74803149606299213" bottom="0.74803149606299213" header="0.31496062992125984" footer="0.31496062992125984"/>
  <pageSetup paperSize="9" scale="43" fitToHeight="0"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5"/>
  <sheetViews>
    <sheetView view="pageBreakPreview" topLeftCell="A4" zoomScaleNormal="55" zoomScaleSheetLayoutView="100" workbookViewId="0">
      <selection activeCell="E13" sqref="E13:E14"/>
    </sheetView>
  </sheetViews>
  <sheetFormatPr defaultRowHeight="15" x14ac:dyDescent="0.25"/>
  <cols>
    <col min="1" max="1" width="9.140625" style="329"/>
    <col min="2" max="2" width="99" style="329" customWidth="1"/>
    <col min="3" max="3" width="29.28515625" style="329" customWidth="1"/>
    <col min="4" max="4" width="30.85546875" style="329" customWidth="1"/>
    <col min="5" max="5" width="94" style="329" customWidth="1"/>
    <col min="6" max="16384" width="9.140625" style="329"/>
  </cols>
  <sheetData>
    <row r="1" spans="1:5" ht="15.75" thickBot="1" x14ac:dyDescent="0.3">
      <c r="A1" s="660" t="s">
        <v>1778</v>
      </c>
      <c r="B1" s="643"/>
      <c r="C1" s="643"/>
      <c r="D1" s="643"/>
      <c r="E1" s="644"/>
    </row>
    <row r="2" spans="1:5" ht="26.25" x14ac:dyDescent="0.25">
      <c r="A2" s="661">
        <v>1</v>
      </c>
      <c r="B2" s="334" t="s">
        <v>120</v>
      </c>
      <c r="C2" s="646" t="s">
        <v>1790</v>
      </c>
      <c r="D2" s="647"/>
      <c r="E2" s="648"/>
    </row>
    <row r="3" spans="1:5" ht="27" thickBot="1" x14ac:dyDescent="0.3">
      <c r="A3" s="662"/>
      <c r="B3" s="335" t="s">
        <v>121</v>
      </c>
      <c r="C3" s="649" t="s">
        <v>1673</v>
      </c>
      <c r="D3" s="650"/>
      <c r="E3" s="651"/>
    </row>
    <row r="4" spans="1:5" ht="15.75" thickBot="1" x14ac:dyDescent="0.3">
      <c r="A4" s="653"/>
      <c r="B4" s="653"/>
      <c r="C4" s="653"/>
      <c r="D4" s="653"/>
      <c r="E4" s="653"/>
    </row>
    <row r="5" spans="1:5" ht="15.75" thickBot="1" x14ac:dyDescent="0.3">
      <c r="A5" s="350">
        <v>2</v>
      </c>
      <c r="B5" s="638" t="s">
        <v>84</v>
      </c>
      <c r="C5" s="639"/>
      <c r="D5" s="639"/>
      <c r="E5" s="640"/>
    </row>
    <row r="6" spans="1:5" x14ac:dyDescent="0.25">
      <c r="A6" s="343" t="s">
        <v>86</v>
      </c>
      <c r="B6" s="342" t="s">
        <v>94</v>
      </c>
      <c r="C6" s="342" t="s">
        <v>119</v>
      </c>
      <c r="D6" s="342" t="s">
        <v>95</v>
      </c>
      <c r="E6" s="344" t="s">
        <v>85</v>
      </c>
    </row>
    <row r="7" spans="1:5" ht="216" x14ac:dyDescent="0.25">
      <c r="A7" s="345">
        <v>1</v>
      </c>
      <c r="B7" s="377" t="s">
        <v>1946</v>
      </c>
      <c r="C7" s="374" t="s">
        <v>158</v>
      </c>
      <c r="D7" s="373" t="s">
        <v>1859</v>
      </c>
      <c r="E7" s="378" t="s">
        <v>1969</v>
      </c>
    </row>
    <row r="8" spans="1:5" ht="108" x14ac:dyDescent="0.25">
      <c r="A8" s="345">
        <v>2</v>
      </c>
      <c r="B8" s="379" t="s">
        <v>1807</v>
      </c>
      <c r="C8" s="374" t="s">
        <v>1779</v>
      </c>
      <c r="D8" s="373" t="s">
        <v>1860</v>
      </c>
      <c r="E8" s="374" t="s">
        <v>1808</v>
      </c>
    </row>
    <row r="9" spans="1:5" ht="84" x14ac:dyDescent="0.25">
      <c r="A9" s="345">
        <v>3</v>
      </c>
      <c r="B9" s="374" t="s">
        <v>1685</v>
      </c>
      <c r="C9" s="374" t="s">
        <v>1815</v>
      </c>
      <c r="D9" s="374" t="s">
        <v>1861</v>
      </c>
      <c r="E9" s="425" t="s">
        <v>1809</v>
      </c>
    </row>
    <row r="10" spans="1:5" ht="84" x14ac:dyDescent="0.25">
      <c r="A10" s="345">
        <v>4</v>
      </c>
      <c r="B10" s="374" t="s">
        <v>1685</v>
      </c>
      <c r="C10" s="375" t="s">
        <v>1773</v>
      </c>
      <c r="D10" s="373" t="s">
        <v>1862</v>
      </c>
      <c r="E10" s="378" t="s">
        <v>1976</v>
      </c>
    </row>
    <row r="11" spans="1:5" ht="48" x14ac:dyDescent="0.25">
      <c r="A11" s="345">
        <v>5</v>
      </c>
      <c r="B11" s="374" t="s">
        <v>1810</v>
      </c>
      <c r="C11" s="374" t="s">
        <v>1780</v>
      </c>
      <c r="D11" s="373" t="s">
        <v>1863</v>
      </c>
      <c r="E11" s="378" t="s">
        <v>1781</v>
      </c>
    </row>
    <row r="12" spans="1:5" ht="24" x14ac:dyDescent="0.25">
      <c r="A12" s="345">
        <v>6</v>
      </c>
      <c r="B12" s="374" t="s">
        <v>1763</v>
      </c>
      <c r="C12" s="374" t="s">
        <v>1764</v>
      </c>
      <c r="D12" s="373" t="s">
        <v>1864</v>
      </c>
      <c r="E12" s="378" t="s">
        <v>1598</v>
      </c>
    </row>
    <row r="13" spans="1:5" ht="144" x14ac:dyDescent="0.25">
      <c r="A13" s="345">
        <v>7</v>
      </c>
      <c r="B13" s="379" t="s">
        <v>1782</v>
      </c>
      <c r="C13" s="374" t="s">
        <v>160</v>
      </c>
      <c r="D13" s="373" t="s">
        <v>160</v>
      </c>
      <c r="E13" s="374" t="s">
        <v>1783</v>
      </c>
    </row>
    <row r="14" spans="1:5" ht="144" x14ac:dyDescent="0.25">
      <c r="A14" s="345">
        <v>8</v>
      </c>
      <c r="B14" s="379" t="s">
        <v>1784</v>
      </c>
      <c r="C14" s="374" t="s">
        <v>160</v>
      </c>
      <c r="D14" s="373" t="s">
        <v>160</v>
      </c>
      <c r="E14" s="374" t="s">
        <v>1785</v>
      </c>
    </row>
    <row r="15" spans="1:5" ht="156" x14ac:dyDescent="0.25">
      <c r="A15" s="345">
        <v>9</v>
      </c>
      <c r="B15" s="379" t="s">
        <v>1687</v>
      </c>
      <c r="C15" s="374" t="s">
        <v>160</v>
      </c>
      <c r="D15" s="373" t="s">
        <v>160</v>
      </c>
      <c r="E15" s="374" t="s">
        <v>1786</v>
      </c>
    </row>
    <row r="16" spans="1:5" ht="72" x14ac:dyDescent="0.25">
      <c r="A16" s="345">
        <v>10</v>
      </c>
      <c r="B16" s="379" t="s">
        <v>1787</v>
      </c>
      <c r="C16" s="374" t="s">
        <v>157</v>
      </c>
      <c r="D16" s="373" t="s">
        <v>1865</v>
      </c>
      <c r="E16" s="367" t="s">
        <v>1272</v>
      </c>
    </row>
    <row r="17" spans="1:5" ht="36" x14ac:dyDescent="0.25">
      <c r="A17" s="345">
        <v>11</v>
      </c>
      <c r="B17" s="379" t="s">
        <v>1304</v>
      </c>
      <c r="C17" s="374" t="s">
        <v>1769</v>
      </c>
      <c r="D17" s="373" t="s">
        <v>1866</v>
      </c>
      <c r="E17" s="363" t="s">
        <v>1770</v>
      </c>
    </row>
    <row r="18" spans="1:5" ht="177" customHeight="1" x14ac:dyDescent="0.25">
      <c r="A18" s="345">
        <v>12</v>
      </c>
      <c r="B18" s="380" t="s">
        <v>1688</v>
      </c>
      <c r="C18" s="373" t="s">
        <v>160</v>
      </c>
      <c r="D18" s="373" t="s">
        <v>160</v>
      </c>
      <c r="E18" s="363" t="s">
        <v>1949</v>
      </c>
    </row>
    <row r="19" spans="1:5" ht="129.75" customHeight="1" x14ac:dyDescent="0.25">
      <c r="A19" s="345">
        <v>13</v>
      </c>
      <c r="B19" s="374" t="s">
        <v>1799</v>
      </c>
      <c r="C19" s="372" t="s">
        <v>160</v>
      </c>
      <c r="D19" s="372" t="s">
        <v>160</v>
      </c>
      <c r="E19" s="374" t="s">
        <v>1967</v>
      </c>
    </row>
    <row r="20" spans="1:5" ht="15.75" thickBot="1" x14ac:dyDescent="0.3">
      <c r="A20" s="665"/>
      <c r="B20" s="665"/>
      <c r="C20" s="665"/>
      <c r="D20" s="665"/>
      <c r="E20" s="665"/>
    </row>
    <row r="21" spans="1:5" ht="15.75" thickBot="1" x14ac:dyDescent="0.3">
      <c r="A21" s="350">
        <v>3</v>
      </c>
      <c r="B21" s="638" t="s">
        <v>87</v>
      </c>
      <c r="C21" s="639"/>
      <c r="D21" s="639"/>
      <c r="E21" s="640"/>
    </row>
    <row r="22" spans="1:5" x14ac:dyDescent="0.25">
      <c r="A22" s="336" t="s">
        <v>86</v>
      </c>
      <c r="B22" s="666" t="s">
        <v>119</v>
      </c>
      <c r="C22" s="666"/>
      <c r="D22" s="342" t="s">
        <v>95</v>
      </c>
      <c r="E22" s="337" t="s">
        <v>88</v>
      </c>
    </row>
    <row r="23" spans="1:5" ht="24" x14ac:dyDescent="0.25">
      <c r="A23" s="338">
        <v>1</v>
      </c>
      <c r="B23" s="677" t="s">
        <v>1771</v>
      </c>
      <c r="C23" s="678"/>
      <c r="D23" s="376" t="s">
        <v>1867</v>
      </c>
      <c r="E23" s="382" t="s">
        <v>1772</v>
      </c>
    </row>
    <row r="24" spans="1:5" ht="120" x14ac:dyDescent="0.25">
      <c r="A24" s="339">
        <v>2</v>
      </c>
      <c r="B24" s="677" t="s">
        <v>1774</v>
      </c>
      <c r="C24" s="678"/>
      <c r="D24" s="373" t="s">
        <v>1868</v>
      </c>
      <c r="E24" s="63" t="s">
        <v>1821</v>
      </c>
    </row>
    <row r="25" spans="1:5" ht="48" x14ac:dyDescent="0.25">
      <c r="A25" s="339">
        <v>3</v>
      </c>
      <c r="B25" s="676" t="s">
        <v>1775</v>
      </c>
      <c r="C25" s="676"/>
      <c r="D25" s="373" t="s">
        <v>1869</v>
      </c>
      <c r="E25" s="63" t="s">
        <v>1788</v>
      </c>
    </row>
  </sheetData>
  <mergeCells count="12">
    <mergeCell ref="B25:C25"/>
    <mergeCell ref="A20:E20"/>
    <mergeCell ref="B21:E21"/>
    <mergeCell ref="B22:C22"/>
    <mergeCell ref="B23:C23"/>
    <mergeCell ref="B24:C24"/>
    <mergeCell ref="B5:E5"/>
    <mergeCell ref="A1:E1"/>
    <mergeCell ref="A2:A3"/>
    <mergeCell ref="C2:E2"/>
    <mergeCell ref="C3:E3"/>
    <mergeCell ref="A4:E4"/>
  </mergeCells>
  <pageMargins left="0.70866141732283472" right="0.70866141732283472" top="0.74803149606299213" bottom="0.74803149606299213" header="0.31496062992125984" footer="0.31496062992125984"/>
  <pageSetup paperSize="9" scale="32" fitToHeight="0"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30"/>
  <sheetViews>
    <sheetView view="pageBreakPreview" topLeftCell="A13" zoomScale="70" zoomScaleNormal="100" zoomScaleSheetLayoutView="70" workbookViewId="0">
      <selection activeCell="A35" sqref="A35:K35"/>
    </sheetView>
  </sheetViews>
  <sheetFormatPr defaultRowHeight="12.75" x14ac:dyDescent="0.2"/>
  <cols>
    <col min="1" max="1" width="5.85546875" style="2" customWidth="1"/>
    <col min="2" max="2" width="110" style="1" customWidth="1"/>
    <col min="3" max="4" width="23.28515625" style="1" customWidth="1"/>
    <col min="5" max="5" width="110.7109375" style="1" customWidth="1"/>
    <col min="6" max="16384" width="9.140625" style="1"/>
  </cols>
  <sheetData>
    <row r="1" spans="1:5" ht="30" customHeight="1" thickBot="1" x14ac:dyDescent="0.25">
      <c r="A1" s="691" t="s">
        <v>1349</v>
      </c>
      <c r="B1" s="692"/>
      <c r="C1" s="692"/>
      <c r="D1" s="692"/>
      <c r="E1" s="693"/>
    </row>
    <row r="2" spans="1:5" ht="60" customHeight="1" x14ac:dyDescent="0.2">
      <c r="A2" s="694">
        <v>1</v>
      </c>
      <c r="B2" s="42" t="s">
        <v>120</v>
      </c>
      <c r="C2" s="646" t="s">
        <v>1798</v>
      </c>
      <c r="D2" s="647"/>
      <c r="E2" s="648"/>
    </row>
    <row r="3" spans="1:5" ht="40.5" customHeight="1" thickBot="1" x14ac:dyDescent="0.25">
      <c r="A3" s="695"/>
      <c r="B3" s="43" t="s">
        <v>121</v>
      </c>
      <c r="C3" s="696" t="s">
        <v>1673</v>
      </c>
      <c r="D3" s="697"/>
      <c r="E3" s="698"/>
    </row>
    <row r="4" spans="1:5" ht="15" customHeight="1" thickBot="1" x14ac:dyDescent="0.25">
      <c r="A4" s="699"/>
      <c r="B4" s="699"/>
      <c r="C4" s="699"/>
      <c r="D4" s="699"/>
      <c r="E4" s="699"/>
    </row>
    <row r="5" spans="1:5" ht="24.95" customHeight="1" thickBot="1" x14ac:dyDescent="0.25">
      <c r="A5" s="354">
        <v>2</v>
      </c>
      <c r="B5" s="683" t="s">
        <v>84</v>
      </c>
      <c r="C5" s="684"/>
      <c r="D5" s="684"/>
      <c r="E5" s="685"/>
    </row>
    <row r="6" spans="1:5" ht="60.75" customHeight="1" x14ac:dyDescent="0.2">
      <c r="A6" s="44" t="s">
        <v>86</v>
      </c>
      <c r="B6" s="79" t="s">
        <v>94</v>
      </c>
      <c r="C6" s="79" t="s">
        <v>119</v>
      </c>
      <c r="D6" s="79" t="s">
        <v>95</v>
      </c>
      <c r="E6" s="45" t="s">
        <v>85</v>
      </c>
    </row>
    <row r="7" spans="1:5" ht="134.25" customHeight="1" x14ac:dyDescent="0.2">
      <c r="A7" s="97">
        <v>1</v>
      </c>
      <c r="B7" s="76" t="s">
        <v>1811</v>
      </c>
      <c r="C7" s="76" t="s">
        <v>1649</v>
      </c>
      <c r="D7" s="77" t="s">
        <v>1849</v>
      </c>
      <c r="E7" s="353" t="s">
        <v>1753</v>
      </c>
    </row>
    <row r="8" spans="1:5" ht="156" customHeight="1" x14ac:dyDescent="0.2">
      <c r="A8" s="97">
        <f t="shared" ref="A8" si="0">A7+1</f>
        <v>2</v>
      </c>
      <c r="B8" s="76" t="s">
        <v>1696</v>
      </c>
      <c r="C8" s="76" t="s">
        <v>158</v>
      </c>
      <c r="D8" s="77" t="s">
        <v>1850</v>
      </c>
      <c r="E8" s="353" t="s">
        <v>1812</v>
      </c>
    </row>
    <row r="9" spans="1:5" ht="113.25" customHeight="1" x14ac:dyDescent="0.2">
      <c r="A9" s="679">
        <v>3</v>
      </c>
      <c r="B9" s="682" t="s">
        <v>1249</v>
      </c>
      <c r="C9" s="323" t="s">
        <v>1256</v>
      </c>
      <c r="D9" s="689" t="s">
        <v>1851</v>
      </c>
      <c r="E9" s="682" t="s">
        <v>1813</v>
      </c>
    </row>
    <row r="10" spans="1:5" ht="104.25" customHeight="1" x14ac:dyDescent="0.2">
      <c r="A10" s="680"/>
      <c r="B10" s="682"/>
      <c r="C10" s="324"/>
      <c r="D10" s="690"/>
      <c r="E10" s="688"/>
    </row>
    <row r="11" spans="1:5" ht="198.75" customHeight="1" x14ac:dyDescent="0.2">
      <c r="A11" s="680"/>
      <c r="B11" s="266" t="s">
        <v>1664</v>
      </c>
      <c r="C11" s="324"/>
      <c r="D11" s="77" t="s">
        <v>1852</v>
      </c>
      <c r="E11" s="355" t="s">
        <v>1814</v>
      </c>
    </row>
    <row r="12" spans="1:5" ht="123" customHeight="1" x14ac:dyDescent="0.2">
      <c r="A12" s="681"/>
      <c r="B12" s="267" t="s">
        <v>1691</v>
      </c>
      <c r="C12" s="325"/>
      <c r="D12" s="77" t="s">
        <v>1853</v>
      </c>
      <c r="E12" s="355" t="s">
        <v>1690</v>
      </c>
    </row>
    <row r="13" spans="1:5" ht="60" customHeight="1" x14ac:dyDescent="0.2">
      <c r="A13" s="352">
        <v>4</v>
      </c>
      <c r="B13" s="266" t="s">
        <v>1254</v>
      </c>
      <c r="C13" s="76" t="s">
        <v>1257</v>
      </c>
      <c r="D13" s="77" t="s">
        <v>1854</v>
      </c>
      <c r="E13" s="353" t="s">
        <v>1273</v>
      </c>
    </row>
    <row r="14" spans="1:5" ht="115.5" customHeight="1" x14ac:dyDescent="0.2">
      <c r="A14" s="352">
        <v>5</v>
      </c>
      <c r="B14" s="266" t="s">
        <v>1255</v>
      </c>
      <c r="C14" s="76" t="s">
        <v>1258</v>
      </c>
      <c r="D14" s="77" t="s">
        <v>1855</v>
      </c>
      <c r="E14" s="353" t="s">
        <v>1298</v>
      </c>
    </row>
    <row r="15" spans="1:5" ht="23.25" customHeight="1" thickBot="1" x14ac:dyDescent="0.25">
      <c r="A15" s="351"/>
      <c r="B15" s="263"/>
    </row>
    <row r="16" spans="1:5" ht="62.25" customHeight="1" thickBot="1" x14ac:dyDescent="0.25">
      <c r="A16" s="354"/>
      <c r="B16" s="683" t="s">
        <v>87</v>
      </c>
      <c r="C16" s="684"/>
      <c r="D16" s="684"/>
      <c r="E16" s="685"/>
    </row>
    <row r="17" spans="1:5" ht="30" customHeight="1" x14ac:dyDescent="0.2">
      <c r="A17" s="44" t="s">
        <v>86</v>
      </c>
      <c r="B17" s="686" t="s">
        <v>119</v>
      </c>
      <c r="C17" s="687"/>
      <c r="D17" s="87" t="s">
        <v>95</v>
      </c>
      <c r="E17" s="45" t="s">
        <v>88</v>
      </c>
    </row>
    <row r="18" spans="1:5" ht="58.5" customHeight="1" x14ac:dyDescent="0.2">
      <c r="A18" s="46">
        <v>1</v>
      </c>
      <c r="B18" s="654" t="s">
        <v>1689</v>
      </c>
      <c r="C18" s="655"/>
      <c r="D18" s="86" t="s">
        <v>1856</v>
      </c>
      <c r="E18" s="361" t="s">
        <v>1275</v>
      </c>
    </row>
    <row r="19" spans="1:5" ht="129" customHeight="1" x14ac:dyDescent="0.2">
      <c r="A19" s="46">
        <v>2</v>
      </c>
      <c r="B19" s="654" t="s">
        <v>126</v>
      </c>
      <c r="C19" s="655"/>
      <c r="D19" s="96" t="s">
        <v>1857</v>
      </c>
      <c r="E19" s="361" t="s">
        <v>1650</v>
      </c>
    </row>
    <row r="20" spans="1:5" ht="49.5" customHeight="1" x14ac:dyDescent="0.2">
      <c r="A20" s="46">
        <v>3</v>
      </c>
      <c r="B20" s="654" t="s">
        <v>1268</v>
      </c>
      <c r="C20" s="655"/>
      <c r="D20" s="96" t="s">
        <v>1858</v>
      </c>
      <c r="E20" s="340" t="s">
        <v>1274</v>
      </c>
    </row>
    <row r="21" spans="1:5" ht="30" customHeight="1" x14ac:dyDescent="0.2"/>
    <row r="22" spans="1:5" ht="30" customHeight="1" x14ac:dyDescent="0.2"/>
    <row r="23" spans="1:5" ht="30" customHeight="1" x14ac:dyDescent="0.2"/>
    <row r="24" spans="1:5" ht="30" customHeight="1" x14ac:dyDescent="0.2"/>
    <row r="25" spans="1:5" ht="30" customHeight="1" x14ac:dyDescent="0.2"/>
    <row r="26" spans="1:5" ht="30" customHeight="1" x14ac:dyDescent="0.2"/>
    <row r="27" spans="1:5" ht="30" customHeight="1" x14ac:dyDescent="0.2"/>
    <row r="28" spans="1:5" ht="30" customHeight="1" x14ac:dyDescent="0.2"/>
    <row r="29" spans="1:5" s="2" customFormat="1" ht="30" customHeight="1" x14ac:dyDescent="0.2">
      <c r="B29" s="1"/>
      <c r="C29" s="1"/>
      <c r="D29" s="1"/>
      <c r="E29" s="1"/>
    </row>
    <row r="30" spans="1:5" s="2" customFormat="1" ht="30" customHeight="1" x14ac:dyDescent="0.2">
      <c r="B30" s="1"/>
      <c r="C30" s="1"/>
      <c r="D30" s="1"/>
      <c r="E30" s="1"/>
    </row>
  </sheetData>
  <mergeCells count="15">
    <mergeCell ref="A1:E1"/>
    <mergeCell ref="A2:A3"/>
    <mergeCell ref="C2:E2"/>
    <mergeCell ref="C3:E3"/>
    <mergeCell ref="A4:E4"/>
    <mergeCell ref="A9:A12"/>
    <mergeCell ref="B19:C19"/>
    <mergeCell ref="B20:C20"/>
    <mergeCell ref="B9:B10"/>
    <mergeCell ref="B5:E5"/>
    <mergeCell ref="B16:E16"/>
    <mergeCell ref="B17:C17"/>
    <mergeCell ref="B18:C18"/>
    <mergeCell ref="E9:E10"/>
    <mergeCell ref="D9:D10"/>
  </mergeCells>
  <pageMargins left="0.70866141732283472" right="0.70866141732283472" top="0.74803149606299213" bottom="0.74803149606299213" header="0.31496062992125984" footer="0.31496062992125984"/>
  <pageSetup paperSize="9" scale="31" fitToHeight="0"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44"/>
  <sheetViews>
    <sheetView view="pageBreakPreview" topLeftCell="C16" zoomScaleNormal="100" zoomScaleSheetLayoutView="100" workbookViewId="0">
      <selection activeCell="E20" sqref="E20"/>
    </sheetView>
  </sheetViews>
  <sheetFormatPr defaultRowHeight="12.75" x14ac:dyDescent="0.2"/>
  <cols>
    <col min="1" max="1" width="5.85546875" style="2" customWidth="1"/>
    <col min="2" max="2" width="110" style="1" customWidth="1"/>
    <col min="3" max="4" width="23.28515625" style="1" customWidth="1"/>
    <col min="5" max="5" width="110.7109375" style="1" customWidth="1"/>
    <col min="6" max="16384" width="9.140625" style="1"/>
  </cols>
  <sheetData>
    <row r="1" spans="1:5" ht="30" customHeight="1" thickBot="1" x14ac:dyDescent="0.25">
      <c r="A1" s="691" t="s">
        <v>1350</v>
      </c>
      <c r="B1" s="692"/>
      <c r="C1" s="692"/>
      <c r="D1" s="692"/>
      <c r="E1" s="693"/>
    </row>
    <row r="2" spans="1:5" ht="60" customHeight="1" x14ac:dyDescent="0.2">
      <c r="A2" s="694">
        <v>1</v>
      </c>
      <c r="B2" s="42" t="s">
        <v>120</v>
      </c>
      <c r="C2" s="646" t="s">
        <v>1798</v>
      </c>
      <c r="D2" s="647"/>
      <c r="E2" s="648"/>
    </row>
    <row r="3" spans="1:5" ht="40.5" customHeight="1" thickBot="1" x14ac:dyDescent="0.25">
      <c r="A3" s="695"/>
      <c r="B3" s="43" t="s">
        <v>121</v>
      </c>
      <c r="C3" s="696" t="s">
        <v>1673</v>
      </c>
      <c r="D3" s="697"/>
      <c r="E3" s="698"/>
    </row>
    <row r="4" spans="1:5" ht="15" customHeight="1" thickBot="1" x14ac:dyDescent="0.25">
      <c r="A4" s="699"/>
      <c r="B4" s="699"/>
      <c r="C4" s="699"/>
      <c r="D4" s="699"/>
      <c r="E4" s="699"/>
    </row>
    <row r="5" spans="1:5" ht="24.95" customHeight="1" thickBot="1" x14ac:dyDescent="0.25">
      <c r="A5" s="54">
        <v>2</v>
      </c>
      <c r="B5" s="683" t="s">
        <v>84</v>
      </c>
      <c r="C5" s="684"/>
      <c r="D5" s="684"/>
      <c r="E5" s="685"/>
    </row>
    <row r="6" spans="1:5" ht="60.75" customHeight="1" x14ac:dyDescent="0.2">
      <c r="A6" s="44" t="s">
        <v>86</v>
      </c>
      <c r="B6" s="87" t="s">
        <v>94</v>
      </c>
      <c r="C6" s="87" t="s">
        <v>119</v>
      </c>
      <c r="D6" s="87" t="s">
        <v>95</v>
      </c>
      <c r="E6" s="45" t="s">
        <v>85</v>
      </c>
    </row>
    <row r="7" spans="1:5" ht="83.25" customHeight="1" x14ac:dyDescent="0.2">
      <c r="A7" s="264">
        <v>1</v>
      </c>
      <c r="B7" s="261" t="s">
        <v>1250</v>
      </c>
      <c r="C7" s="261" t="s">
        <v>127</v>
      </c>
      <c r="D7" s="265" t="s">
        <v>1825</v>
      </c>
      <c r="E7" s="272" t="s">
        <v>1701</v>
      </c>
    </row>
    <row r="8" spans="1:5" ht="48.75" customHeight="1" x14ac:dyDescent="0.2">
      <c r="A8" s="264">
        <v>2</v>
      </c>
      <c r="B8" s="261" t="s">
        <v>1252</v>
      </c>
      <c r="C8" s="261" t="s">
        <v>129</v>
      </c>
      <c r="D8" s="265" t="s">
        <v>1826</v>
      </c>
      <c r="E8" s="272" t="s">
        <v>1299</v>
      </c>
    </row>
    <row r="9" spans="1:5" ht="58.5" customHeight="1" x14ac:dyDescent="0.2">
      <c r="A9" s="264">
        <v>3</v>
      </c>
      <c r="B9" s="261" t="s">
        <v>1252</v>
      </c>
      <c r="C9" s="261" t="s">
        <v>130</v>
      </c>
      <c r="D9" s="265" t="s">
        <v>1827</v>
      </c>
      <c r="E9" s="272" t="s">
        <v>1300</v>
      </c>
    </row>
    <row r="10" spans="1:5" ht="49.5" customHeight="1" x14ac:dyDescent="0.2">
      <c r="A10" s="264">
        <v>4</v>
      </c>
      <c r="B10" s="261" t="s">
        <v>1252</v>
      </c>
      <c r="C10" s="261" t="s">
        <v>131</v>
      </c>
      <c r="D10" s="265" t="s">
        <v>1828</v>
      </c>
      <c r="E10" s="272" t="s">
        <v>1301</v>
      </c>
    </row>
    <row r="11" spans="1:5" ht="48" customHeight="1" x14ac:dyDescent="0.2">
      <c r="A11" s="264">
        <v>5</v>
      </c>
      <c r="B11" s="261" t="s">
        <v>1252</v>
      </c>
      <c r="C11" s="261" t="s">
        <v>132</v>
      </c>
      <c r="D11" s="265" t="s">
        <v>1829</v>
      </c>
      <c r="E11" s="272" t="s">
        <v>1302</v>
      </c>
    </row>
    <row r="12" spans="1:5" ht="141" customHeight="1" x14ac:dyDescent="0.2">
      <c r="A12" s="264">
        <v>6</v>
      </c>
      <c r="B12" s="261" t="s">
        <v>1340</v>
      </c>
      <c r="C12" s="261" t="s">
        <v>1259</v>
      </c>
      <c r="D12" s="265" t="s">
        <v>1830</v>
      </c>
      <c r="E12" s="272" t="s">
        <v>1702</v>
      </c>
    </row>
    <row r="13" spans="1:5" ht="72.75" customHeight="1" x14ac:dyDescent="0.2">
      <c r="A13" s="264">
        <v>7</v>
      </c>
      <c r="B13" s="261" t="s">
        <v>1303</v>
      </c>
      <c r="C13" s="261" t="s">
        <v>1260</v>
      </c>
      <c r="D13" s="265" t="s">
        <v>1831</v>
      </c>
      <c r="E13" s="272" t="s">
        <v>1651</v>
      </c>
    </row>
    <row r="14" spans="1:5" ht="72.75" customHeight="1" x14ac:dyDescent="0.2">
      <c r="A14" s="264">
        <v>8</v>
      </c>
      <c r="B14" s="261" t="s">
        <v>1303</v>
      </c>
      <c r="C14" s="261" t="s">
        <v>1260</v>
      </c>
      <c r="D14" s="265" t="s">
        <v>1832</v>
      </c>
      <c r="E14" s="272" t="s">
        <v>1703</v>
      </c>
    </row>
    <row r="15" spans="1:5" ht="72.75" customHeight="1" x14ac:dyDescent="0.2">
      <c r="A15" s="264">
        <v>9</v>
      </c>
      <c r="B15" s="261" t="s">
        <v>1346</v>
      </c>
      <c r="C15" s="261" t="s">
        <v>157</v>
      </c>
      <c r="D15" s="57" t="s">
        <v>1833</v>
      </c>
      <c r="E15" s="98" t="s">
        <v>1272</v>
      </c>
    </row>
    <row r="16" spans="1:5" ht="95.25" customHeight="1" x14ac:dyDescent="0.2">
      <c r="A16" s="264">
        <v>10</v>
      </c>
      <c r="B16" s="261" t="s">
        <v>1304</v>
      </c>
      <c r="C16" s="261" t="s">
        <v>1692</v>
      </c>
      <c r="D16" s="265" t="s">
        <v>1834</v>
      </c>
      <c r="E16" s="272" t="s">
        <v>1652</v>
      </c>
    </row>
    <row r="17" spans="1:5" ht="104.25" customHeight="1" x14ac:dyDescent="0.2">
      <c r="A17" s="264">
        <v>11</v>
      </c>
      <c r="B17" s="261" t="s">
        <v>1261</v>
      </c>
      <c r="C17" s="261" t="s">
        <v>1693</v>
      </c>
      <c r="D17" s="265" t="s">
        <v>1835</v>
      </c>
      <c r="E17" s="272" t="s">
        <v>1653</v>
      </c>
    </row>
    <row r="18" spans="1:5" ht="64.5" customHeight="1" x14ac:dyDescent="0.2">
      <c r="A18" s="264">
        <v>12</v>
      </c>
      <c r="B18" s="261" t="s">
        <v>1305</v>
      </c>
      <c r="C18" s="261" t="s">
        <v>133</v>
      </c>
      <c r="D18" s="265" t="s">
        <v>1836</v>
      </c>
      <c r="E18" s="272" t="s">
        <v>1271</v>
      </c>
    </row>
    <row r="19" spans="1:5" ht="146.25" customHeight="1" x14ac:dyDescent="0.2">
      <c r="A19" s="264">
        <v>13</v>
      </c>
      <c r="B19" s="261" t="s">
        <v>1306</v>
      </c>
      <c r="C19" s="261" t="s">
        <v>1262</v>
      </c>
      <c r="D19" s="265" t="s">
        <v>1837</v>
      </c>
      <c r="E19" s="272" t="s">
        <v>1704</v>
      </c>
    </row>
    <row r="20" spans="1:5" ht="87.75" customHeight="1" x14ac:dyDescent="0.2">
      <c r="A20" s="264">
        <v>14</v>
      </c>
      <c r="B20" s="261" t="s">
        <v>1660</v>
      </c>
      <c r="C20" s="261" t="s">
        <v>1262</v>
      </c>
      <c r="D20" s="265" t="s">
        <v>1838</v>
      </c>
      <c r="E20" s="272" t="s">
        <v>1705</v>
      </c>
    </row>
    <row r="21" spans="1:5" ht="144" customHeight="1" x14ac:dyDescent="0.2">
      <c r="A21" s="264">
        <v>15</v>
      </c>
      <c r="B21" s="261" t="s">
        <v>1661</v>
      </c>
      <c r="C21" s="261" t="s">
        <v>1262</v>
      </c>
      <c r="D21" s="265" t="s">
        <v>1839</v>
      </c>
      <c r="E21" s="272" t="s">
        <v>1706</v>
      </c>
    </row>
    <row r="22" spans="1:5" ht="155.25" customHeight="1" x14ac:dyDescent="0.2">
      <c r="A22" s="264">
        <v>16</v>
      </c>
      <c r="B22" s="270" t="s">
        <v>1699</v>
      </c>
      <c r="C22" s="289" t="s">
        <v>1755</v>
      </c>
      <c r="D22" s="288" t="s">
        <v>1840</v>
      </c>
      <c r="E22" s="260" t="s">
        <v>1754</v>
      </c>
    </row>
    <row r="23" spans="1:5" ht="144" customHeight="1" x14ac:dyDescent="0.2">
      <c r="A23" s="264">
        <v>17</v>
      </c>
      <c r="B23" s="261" t="s">
        <v>1695</v>
      </c>
      <c r="C23" s="270" t="s">
        <v>1694</v>
      </c>
      <c r="D23" s="265" t="s">
        <v>1841</v>
      </c>
      <c r="E23" s="98" t="s">
        <v>1707</v>
      </c>
    </row>
    <row r="24" spans="1:5" ht="108.75" customHeight="1" x14ac:dyDescent="0.2">
      <c r="A24" s="264">
        <v>18</v>
      </c>
      <c r="B24" s="261" t="s">
        <v>1309</v>
      </c>
      <c r="C24" s="261" t="s">
        <v>1263</v>
      </c>
      <c r="D24" s="265" t="s">
        <v>1842</v>
      </c>
      <c r="E24" s="272" t="s">
        <v>1708</v>
      </c>
    </row>
    <row r="25" spans="1:5" ht="48.75" customHeight="1" x14ac:dyDescent="0.2">
      <c r="A25" s="264">
        <v>19</v>
      </c>
      <c r="B25" s="261" t="s">
        <v>1264</v>
      </c>
      <c r="C25" s="261" t="s">
        <v>1265</v>
      </c>
      <c r="D25" s="265" t="s">
        <v>1843</v>
      </c>
      <c r="E25" s="272" t="s">
        <v>1307</v>
      </c>
    </row>
    <row r="26" spans="1:5" ht="59.25" customHeight="1" x14ac:dyDescent="0.2">
      <c r="A26" s="264">
        <v>20</v>
      </c>
      <c r="B26" s="261" t="s">
        <v>1253</v>
      </c>
      <c r="C26" s="261" t="s">
        <v>1266</v>
      </c>
      <c r="D26" s="265" t="s">
        <v>1844</v>
      </c>
      <c r="E26" s="272" t="s">
        <v>1655</v>
      </c>
    </row>
    <row r="27" spans="1:5" ht="15" customHeight="1" thickBot="1" x14ac:dyDescent="0.25">
      <c r="A27" s="665"/>
      <c r="B27" s="665"/>
      <c r="C27" s="665"/>
      <c r="D27" s="665"/>
      <c r="E27" s="665"/>
    </row>
    <row r="28" spans="1:5" ht="24.95" customHeight="1" thickBot="1" x14ac:dyDescent="0.25">
      <c r="A28" s="92">
        <v>3</v>
      </c>
      <c r="B28" s="683" t="s">
        <v>87</v>
      </c>
      <c r="C28" s="684"/>
      <c r="D28" s="684"/>
      <c r="E28" s="685"/>
    </row>
    <row r="29" spans="1:5" ht="30" customHeight="1" x14ac:dyDescent="0.2">
      <c r="A29" s="44" t="s">
        <v>86</v>
      </c>
      <c r="B29" s="686" t="s">
        <v>119</v>
      </c>
      <c r="C29" s="687"/>
      <c r="D29" s="87" t="s">
        <v>95</v>
      </c>
      <c r="E29" s="45" t="s">
        <v>88</v>
      </c>
    </row>
    <row r="30" spans="1:5" ht="55.5" customHeight="1" x14ac:dyDescent="0.2">
      <c r="A30" s="46">
        <v>1</v>
      </c>
      <c r="B30" s="700" t="s">
        <v>1269</v>
      </c>
      <c r="C30" s="701"/>
      <c r="D30" s="78" t="s">
        <v>1845</v>
      </c>
      <c r="E30" s="80" t="s">
        <v>1310</v>
      </c>
    </row>
    <row r="31" spans="1:5" ht="52.5" customHeight="1" x14ac:dyDescent="0.2">
      <c r="A31" s="46">
        <v>2</v>
      </c>
      <c r="B31" s="700" t="s">
        <v>1345</v>
      </c>
      <c r="C31" s="702"/>
      <c r="D31" s="78" t="s">
        <v>1846</v>
      </c>
      <c r="E31" s="80" t="s">
        <v>1654</v>
      </c>
    </row>
    <row r="32" spans="1:5" ht="55.5" customHeight="1" x14ac:dyDescent="0.2">
      <c r="A32" s="46">
        <v>3</v>
      </c>
      <c r="B32" s="700" t="s">
        <v>1267</v>
      </c>
      <c r="C32" s="701"/>
      <c r="D32" s="78" t="s">
        <v>1847</v>
      </c>
      <c r="E32" s="80" t="s">
        <v>1311</v>
      </c>
    </row>
    <row r="33" spans="1:5" ht="83.25" customHeight="1" x14ac:dyDescent="0.2">
      <c r="A33" s="95">
        <v>4</v>
      </c>
      <c r="B33" s="700" t="s">
        <v>1344</v>
      </c>
      <c r="C33" s="702"/>
      <c r="D33" s="77" t="s">
        <v>1848</v>
      </c>
      <c r="E33" s="259" t="s">
        <v>1308</v>
      </c>
    </row>
    <row r="34" spans="1:5" ht="30" customHeight="1" x14ac:dyDescent="0.2"/>
    <row r="35" spans="1:5" ht="30" customHeight="1" x14ac:dyDescent="0.2"/>
    <row r="36" spans="1:5" ht="30" customHeight="1" x14ac:dyDescent="0.2"/>
    <row r="37" spans="1:5" ht="30" customHeight="1" x14ac:dyDescent="0.2"/>
    <row r="38" spans="1:5" ht="30" customHeight="1" x14ac:dyDescent="0.2"/>
    <row r="39" spans="1:5" ht="30" customHeight="1" x14ac:dyDescent="0.2"/>
    <row r="40" spans="1:5" ht="30" customHeight="1" x14ac:dyDescent="0.2"/>
    <row r="41" spans="1:5" ht="30" customHeight="1" x14ac:dyDescent="0.2"/>
    <row r="42" spans="1:5" ht="30" customHeight="1" x14ac:dyDescent="0.2"/>
    <row r="43" spans="1:5" s="2" customFormat="1" ht="30" customHeight="1" x14ac:dyDescent="0.2">
      <c r="B43" s="1"/>
      <c r="C43" s="1"/>
      <c r="D43" s="1"/>
      <c r="E43" s="1"/>
    </row>
    <row r="44" spans="1:5" s="2" customFormat="1" ht="30" customHeight="1" x14ac:dyDescent="0.2">
      <c r="B44" s="1"/>
      <c r="C44" s="1"/>
      <c r="D44" s="1"/>
      <c r="E44" s="1"/>
    </row>
  </sheetData>
  <mergeCells count="13">
    <mergeCell ref="B32:C32"/>
    <mergeCell ref="B33:C33"/>
    <mergeCell ref="A27:E27"/>
    <mergeCell ref="B28:E28"/>
    <mergeCell ref="B29:C29"/>
    <mergeCell ref="B30:C30"/>
    <mergeCell ref="B31:C31"/>
    <mergeCell ref="B5:E5"/>
    <mergeCell ref="A1:E1"/>
    <mergeCell ref="A2:A3"/>
    <mergeCell ref="C2:E2"/>
    <mergeCell ref="C3:E3"/>
    <mergeCell ref="A4:E4"/>
  </mergeCells>
  <pageMargins left="0.70866141732283472" right="0.70866141732283472" top="0.74803149606299213" bottom="0.74803149606299213" header="0.31496062992125984" footer="0.31496062992125984"/>
  <pageSetup paperSize="9" scale="31" fitToHeight="0" orientation="portrait" cellComments="asDisplayed" r:id="rId1"/>
  <rowBreaks count="1" manualBreakCount="1">
    <brk id="26"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view="pageBreakPreview" topLeftCell="B1" zoomScaleNormal="100" zoomScaleSheetLayoutView="100" workbookViewId="0">
      <selection activeCell="E13" sqref="E13"/>
    </sheetView>
  </sheetViews>
  <sheetFormatPr defaultRowHeight="15" x14ac:dyDescent="0.25"/>
  <cols>
    <col min="2" max="2" width="79.28515625" customWidth="1"/>
    <col min="3" max="3" width="20.85546875" customWidth="1"/>
    <col min="4" max="4" width="19" customWidth="1"/>
    <col min="5" max="5" width="62.140625" customWidth="1"/>
  </cols>
  <sheetData>
    <row r="1" spans="1:5" ht="30" customHeight="1" thickBot="1" x14ac:dyDescent="0.3">
      <c r="A1" s="704" t="s">
        <v>1663</v>
      </c>
      <c r="B1" s="705"/>
      <c r="C1" s="705"/>
      <c r="D1" s="705"/>
      <c r="E1" s="706"/>
    </row>
    <row r="2" spans="1:5" ht="25.5" x14ac:dyDescent="0.25">
      <c r="A2" s="694">
        <v>1</v>
      </c>
      <c r="B2" s="42" t="s">
        <v>120</v>
      </c>
      <c r="C2" s="646" t="s">
        <v>1658</v>
      </c>
      <c r="D2" s="647"/>
      <c r="E2" s="648"/>
    </row>
    <row r="3" spans="1:5" ht="26.25" thickBot="1" x14ac:dyDescent="0.3">
      <c r="A3" s="695"/>
      <c r="B3" s="43" t="s">
        <v>121</v>
      </c>
      <c r="C3" s="696" t="s">
        <v>1673</v>
      </c>
      <c r="D3" s="697"/>
      <c r="E3" s="698"/>
    </row>
    <row r="4" spans="1:5" ht="15.75" thickBot="1" x14ac:dyDescent="0.3">
      <c r="A4" s="699"/>
      <c r="B4" s="699"/>
      <c r="C4" s="699"/>
      <c r="D4" s="699"/>
      <c r="E4" s="699"/>
    </row>
    <row r="5" spans="1:5" ht="15.75" thickBot="1" x14ac:dyDescent="0.3">
      <c r="A5" s="54">
        <v>2</v>
      </c>
      <c r="B5" s="683" t="s">
        <v>84</v>
      </c>
      <c r="C5" s="684"/>
      <c r="D5" s="684"/>
      <c r="E5" s="685"/>
    </row>
    <row r="6" spans="1:5" x14ac:dyDescent="0.25">
      <c r="A6" s="44" t="s">
        <v>86</v>
      </c>
      <c r="B6" s="87" t="s">
        <v>94</v>
      </c>
      <c r="C6" s="87" t="s">
        <v>119</v>
      </c>
      <c r="D6" s="87" t="s">
        <v>95</v>
      </c>
      <c r="E6" s="45" t="s">
        <v>85</v>
      </c>
    </row>
    <row r="7" spans="1:5" ht="77.25" x14ac:dyDescent="0.25">
      <c r="A7" s="271">
        <v>1</v>
      </c>
      <c r="B7" s="232" t="s">
        <v>1697</v>
      </c>
      <c r="C7" s="262" t="s">
        <v>1659</v>
      </c>
      <c r="D7" s="265" t="s">
        <v>1933</v>
      </c>
      <c r="E7" s="274" t="s">
        <v>1709</v>
      </c>
    </row>
    <row r="8" spans="1:5" ht="69" customHeight="1" x14ac:dyDescent="0.25">
      <c r="A8" s="271">
        <v>2</v>
      </c>
      <c r="B8" s="261" t="s">
        <v>1698</v>
      </c>
      <c r="C8" s="262" t="s">
        <v>1659</v>
      </c>
      <c r="D8" s="265" t="s">
        <v>1934</v>
      </c>
      <c r="E8" s="272" t="s">
        <v>1710</v>
      </c>
    </row>
    <row r="9" spans="1:5" ht="64.5" customHeight="1" x14ac:dyDescent="0.25">
      <c r="A9" s="271">
        <v>3</v>
      </c>
      <c r="B9" s="261" t="s">
        <v>1662</v>
      </c>
      <c r="C9" s="261" t="s">
        <v>1256</v>
      </c>
      <c r="D9" s="265" t="s">
        <v>1824</v>
      </c>
      <c r="E9" s="273" t="s">
        <v>1711</v>
      </c>
    </row>
    <row r="10" spans="1:5" ht="15.75" thickBot="1" x14ac:dyDescent="0.3">
      <c r="A10" s="665"/>
      <c r="B10" s="665"/>
      <c r="C10" s="665"/>
      <c r="D10" s="665"/>
      <c r="E10" s="665"/>
    </row>
    <row r="11" spans="1:5" ht="15.75" thickBot="1" x14ac:dyDescent="0.3">
      <c r="A11" s="244">
        <v>3</v>
      </c>
      <c r="B11" s="683" t="s">
        <v>87</v>
      </c>
      <c r="C11" s="684"/>
      <c r="D11" s="684"/>
      <c r="E11" s="685"/>
    </row>
    <row r="12" spans="1:5" x14ac:dyDescent="0.25">
      <c r="A12" s="44" t="s">
        <v>86</v>
      </c>
      <c r="B12" s="686" t="s">
        <v>119</v>
      </c>
      <c r="C12" s="687"/>
      <c r="D12" s="87" t="s">
        <v>95</v>
      </c>
      <c r="E12" s="45" t="s">
        <v>88</v>
      </c>
    </row>
    <row r="13" spans="1:5" ht="93" customHeight="1" x14ac:dyDescent="0.25">
      <c r="A13" s="46">
        <v>1</v>
      </c>
      <c r="B13" s="688" t="s">
        <v>1659</v>
      </c>
      <c r="C13" s="703"/>
      <c r="D13" s="269" t="s">
        <v>1935</v>
      </c>
      <c r="E13" s="258" t="s">
        <v>1700</v>
      </c>
    </row>
  </sheetData>
  <mergeCells count="10">
    <mergeCell ref="A1:E1"/>
    <mergeCell ref="A2:A3"/>
    <mergeCell ref="C2:E2"/>
    <mergeCell ref="C3:E3"/>
    <mergeCell ref="A4:E4"/>
    <mergeCell ref="A10:E10"/>
    <mergeCell ref="B11:E11"/>
    <mergeCell ref="B12:C12"/>
    <mergeCell ref="B13:C13"/>
    <mergeCell ref="B5:E5"/>
  </mergeCells>
  <pageMargins left="0.70866141732283472" right="0.70866141732283472" top="0.74803149606299213" bottom="0.74803149606299213" header="0.31496062992125984" footer="0.31496062992125984"/>
  <pageSetup paperSize="9" scale="45" fitToHeight="0" orientation="portrait"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D19"/>
  <sheetViews>
    <sheetView view="pageBreakPreview" zoomScale="75" zoomScaleNormal="100" zoomScaleSheetLayoutView="75" workbookViewId="0">
      <selection activeCell="A35" sqref="A35:K35"/>
    </sheetView>
  </sheetViews>
  <sheetFormatPr defaultRowHeight="15" x14ac:dyDescent="0.25"/>
  <cols>
    <col min="1" max="1" width="4.7109375" style="8" customWidth="1"/>
    <col min="2" max="2" width="32.5703125" style="8" customWidth="1"/>
    <col min="3" max="3" width="47.42578125" style="8" customWidth="1"/>
    <col min="4" max="16384" width="9.140625" style="8"/>
  </cols>
  <sheetData>
    <row r="1" spans="1:4" ht="39" customHeight="1" thickBot="1" x14ac:dyDescent="0.3">
      <c r="A1" s="707" t="s">
        <v>54</v>
      </c>
      <c r="B1" s="708"/>
      <c r="C1" s="709"/>
      <c r="D1" s="7"/>
    </row>
    <row r="2" spans="1:4" ht="30" customHeight="1" x14ac:dyDescent="0.25">
      <c r="A2" s="47">
        <v>1</v>
      </c>
      <c r="B2" s="48" t="s">
        <v>79</v>
      </c>
      <c r="C2" s="10"/>
    </row>
    <row r="3" spans="1:4" ht="30" customHeight="1" x14ac:dyDescent="0.25">
      <c r="A3" s="37">
        <v>2</v>
      </c>
      <c r="B3" s="49" t="s">
        <v>41</v>
      </c>
      <c r="C3" s="11"/>
    </row>
    <row r="4" spans="1:4" ht="30" customHeight="1" x14ac:dyDescent="0.25">
      <c r="A4" s="37">
        <v>3</v>
      </c>
      <c r="B4" s="49" t="s">
        <v>43</v>
      </c>
      <c r="C4" s="11"/>
    </row>
    <row r="5" spans="1:4" ht="30" customHeight="1" x14ac:dyDescent="0.25">
      <c r="A5" s="37">
        <v>4</v>
      </c>
      <c r="B5" s="49" t="s">
        <v>42</v>
      </c>
      <c r="C5" s="11"/>
    </row>
    <row r="6" spans="1:4" ht="30" customHeight="1" x14ac:dyDescent="0.25">
      <c r="A6" s="37">
        <v>5</v>
      </c>
      <c r="B6" s="49" t="s">
        <v>7</v>
      </c>
      <c r="C6" s="11"/>
    </row>
    <row r="7" spans="1:4" ht="30" customHeight="1" x14ac:dyDescent="0.25">
      <c r="A7" s="37">
        <v>6</v>
      </c>
      <c r="B7" s="49" t="s">
        <v>14</v>
      </c>
      <c r="C7" s="11"/>
    </row>
    <row r="8" spans="1:4" ht="30" customHeight="1" x14ac:dyDescent="0.25">
      <c r="A8" s="37">
        <v>7</v>
      </c>
      <c r="B8" s="49" t="s">
        <v>48</v>
      </c>
      <c r="C8" s="11"/>
    </row>
    <row r="9" spans="1:4" ht="45" customHeight="1" x14ac:dyDescent="0.25">
      <c r="A9" s="37">
        <v>8</v>
      </c>
      <c r="B9" s="49" t="s">
        <v>93</v>
      </c>
      <c r="C9" s="89"/>
    </row>
    <row r="10" spans="1:4" ht="30" customHeight="1" x14ac:dyDescent="0.25">
      <c r="A10" s="37">
        <v>9</v>
      </c>
      <c r="B10" s="49" t="s">
        <v>44</v>
      </c>
      <c r="C10" s="11"/>
    </row>
    <row r="11" spans="1:4" ht="30" customHeight="1" x14ac:dyDescent="0.25">
      <c r="A11" s="37">
        <v>10</v>
      </c>
      <c r="B11" s="49" t="s">
        <v>45</v>
      </c>
      <c r="C11" s="11"/>
    </row>
    <row r="12" spans="1:4" ht="30" customHeight="1" x14ac:dyDescent="0.25">
      <c r="A12" s="37">
        <v>11</v>
      </c>
      <c r="B12" s="49" t="s">
        <v>46</v>
      </c>
      <c r="C12" s="11"/>
    </row>
    <row r="13" spans="1:4" ht="30" customHeight="1" x14ac:dyDescent="0.25">
      <c r="A13" s="37">
        <v>12</v>
      </c>
      <c r="B13" s="49" t="s">
        <v>47</v>
      </c>
      <c r="C13" s="11"/>
    </row>
    <row r="14" spans="1:4" ht="45" customHeight="1" x14ac:dyDescent="0.25">
      <c r="A14" s="37">
        <v>13</v>
      </c>
      <c r="B14" s="49" t="s">
        <v>49</v>
      </c>
      <c r="C14" s="11"/>
    </row>
    <row r="15" spans="1:4" ht="30" customHeight="1" x14ac:dyDescent="0.25">
      <c r="A15" s="37">
        <v>14</v>
      </c>
      <c r="B15" s="49" t="s">
        <v>83</v>
      </c>
      <c r="C15" s="14"/>
    </row>
    <row r="16" spans="1:4" ht="60" customHeight="1" x14ac:dyDescent="0.25">
      <c r="A16" s="37">
        <v>15</v>
      </c>
      <c r="B16" s="49" t="s">
        <v>50</v>
      </c>
      <c r="C16" s="11"/>
    </row>
    <row r="17" spans="1:3" ht="60" customHeight="1" x14ac:dyDescent="0.25">
      <c r="A17" s="37">
        <v>16</v>
      </c>
      <c r="B17" s="49" t="s">
        <v>51</v>
      </c>
      <c r="C17" s="11"/>
    </row>
    <row r="18" spans="1:3" ht="60" customHeight="1" x14ac:dyDescent="0.25">
      <c r="A18" s="37">
        <v>17</v>
      </c>
      <c r="B18" s="49" t="s">
        <v>52</v>
      </c>
      <c r="C18" s="11"/>
    </row>
    <row r="19" spans="1:3" ht="30" customHeight="1" thickBot="1" x14ac:dyDescent="0.3">
      <c r="A19" s="38">
        <v>18</v>
      </c>
      <c r="B19" s="50" t="s">
        <v>8</v>
      </c>
      <c r="C19" s="9"/>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0866141732283472" right="0.70866141732283472" top="0.74803149606299213" bottom="0.74803149606299213" header="0.31496062992125984" footer="0.31496062992125984"/>
  <pageSetup paperSize="9" fitToHeight="0"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E164"/>
  <sheetViews>
    <sheetView view="pageBreakPreview" topLeftCell="A3" zoomScaleNormal="100" zoomScaleSheetLayoutView="100" workbookViewId="0">
      <selection activeCell="A35" sqref="A35:K35"/>
    </sheetView>
  </sheetViews>
  <sheetFormatPr defaultRowHeight="12.75" x14ac:dyDescent="0.2"/>
  <cols>
    <col min="1" max="1" width="6.85546875" style="205" customWidth="1"/>
    <col min="2" max="2" width="9.140625" style="205"/>
    <col min="3" max="3" width="18.5703125" style="205" customWidth="1"/>
    <col min="4" max="4" width="12.28515625" style="205" customWidth="1"/>
    <col min="5" max="5" width="11.42578125" style="205" bestFit="1" customWidth="1"/>
    <col min="6" max="9" width="9.7109375" style="205" customWidth="1"/>
    <col min="10" max="10" width="7.42578125" style="205" customWidth="1"/>
    <col min="11" max="11" width="14.28515625" style="205" customWidth="1"/>
    <col min="12" max="12" width="16.42578125" style="115" customWidth="1"/>
    <col min="13" max="14" width="9.140625" style="115"/>
    <col min="15" max="15" width="4.140625" style="115" customWidth="1"/>
    <col min="16" max="29" width="9.140625" style="115"/>
    <col min="30" max="31" width="9.140625" style="114"/>
    <col min="32" max="256" width="9.140625" style="205"/>
    <col min="257" max="257" width="6.85546875" style="205" customWidth="1"/>
    <col min="258" max="258" width="9.140625" style="205"/>
    <col min="259" max="259" width="18.5703125" style="205" customWidth="1"/>
    <col min="260" max="260" width="9" style="205" customWidth="1"/>
    <col min="261" max="261" width="10.42578125" style="205" bestFit="1" customWidth="1"/>
    <col min="262" max="266" width="9.7109375" style="205" customWidth="1"/>
    <col min="267" max="267" width="12.5703125" style="205" customWidth="1"/>
    <col min="268" max="268" width="16.42578125" style="205" customWidth="1"/>
    <col min="269" max="270" width="9.140625" style="205"/>
    <col min="271" max="271" width="4.140625" style="205" customWidth="1"/>
    <col min="272" max="512" width="9.140625" style="205"/>
    <col min="513" max="513" width="6.85546875" style="205" customWidth="1"/>
    <col min="514" max="514" width="9.140625" style="205"/>
    <col min="515" max="515" width="18.5703125" style="205" customWidth="1"/>
    <col min="516" max="516" width="9" style="205" customWidth="1"/>
    <col min="517" max="517" width="10.42578125" style="205" bestFit="1" customWidth="1"/>
    <col min="518" max="522" width="9.7109375" style="205" customWidth="1"/>
    <col min="523" max="523" width="12.5703125" style="205" customWidth="1"/>
    <col min="524" max="524" width="16.42578125" style="205" customWidth="1"/>
    <col min="525" max="526" width="9.140625" style="205"/>
    <col min="527" max="527" width="4.140625" style="205" customWidth="1"/>
    <col min="528" max="768" width="9.140625" style="205"/>
    <col min="769" max="769" width="6.85546875" style="205" customWidth="1"/>
    <col min="770" max="770" width="9.140625" style="205"/>
    <col min="771" max="771" width="18.5703125" style="205" customWidth="1"/>
    <col min="772" max="772" width="9" style="205" customWidth="1"/>
    <col min="773" max="773" width="10.42578125" style="205" bestFit="1" customWidth="1"/>
    <col min="774" max="778" width="9.7109375" style="205" customWidth="1"/>
    <col min="779" max="779" width="12.5703125" style="205" customWidth="1"/>
    <col min="780" max="780" width="16.42578125" style="205" customWidth="1"/>
    <col min="781" max="782" width="9.140625" style="205"/>
    <col min="783" max="783" width="4.140625" style="205" customWidth="1"/>
    <col min="784" max="1024" width="9.140625" style="205"/>
    <col min="1025" max="1025" width="6.85546875" style="205" customWidth="1"/>
    <col min="1026" max="1026" width="9.140625" style="205"/>
    <col min="1027" max="1027" width="18.5703125" style="205" customWidth="1"/>
    <col min="1028" max="1028" width="9" style="205" customWidth="1"/>
    <col min="1029" max="1029" width="10.42578125" style="205" bestFit="1" customWidth="1"/>
    <col min="1030" max="1034" width="9.7109375" style="205" customWidth="1"/>
    <col min="1035" max="1035" width="12.5703125" style="205" customWidth="1"/>
    <col min="1036" max="1036" width="16.42578125" style="205" customWidth="1"/>
    <col min="1037" max="1038" width="9.140625" style="205"/>
    <col min="1039" max="1039" width="4.140625" style="205" customWidth="1"/>
    <col min="1040" max="1280" width="9.140625" style="205"/>
    <col min="1281" max="1281" width="6.85546875" style="205" customWidth="1"/>
    <col min="1282" max="1282" width="9.140625" style="205"/>
    <col min="1283" max="1283" width="18.5703125" style="205" customWidth="1"/>
    <col min="1284" max="1284" width="9" style="205" customWidth="1"/>
    <col min="1285" max="1285" width="10.42578125" style="205" bestFit="1" customWidth="1"/>
    <col min="1286" max="1290" width="9.7109375" style="205" customWidth="1"/>
    <col min="1291" max="1291" width="12.5703125" style="205" customWidth="1"/>
    <col min="1292" max="1292" width="16.42578125" style="205" customWidth="1"/>
    <col min="1293" max="1294" width="9.140625" style="205"/>
    <col min="1295" max="1295" width="4.140625" style="205" customWidth="1"/>
    <col min="1296" max="1536" width="9.140625" style="205"/>
    <col min="1537" max="1537" width="6.85546875" style="205" customWidth="1"/>
    <col min="1538" max="1538" width="9.140625" style="205"/>
    <col min="1539" max="1539" width="18.5703125" style="205" customWidth="1"/>
    <col min="1540" max="1540" width="9" style="205" customWidth="1"/>
    <col min="1541" max="1541" width="10.42578125" style="205" bestFit="1" customWidth="1"/>
    <col min="1542" max="1546" width="9.7109375" style="205" customWidth="1"/>
    <col min="1547" max="1547" width="12.5703125" style="205" customWidth="1"/>
    <col min="1548" max="1548" width="16.42578125" style="205" customWidth="1"/>
    <col min="1549" max="1550" width="9.140625" style="205"/>
    <col min="1551" max="1551" width="4.140625" style="205" customWidth="1"/>
    <col min="1552" max="1792" width="9.140625" style="205"/>
    <col min="1793" max="1793" width="6.85546875" style="205" customWidth="1"/>
    <col min="1794" max="1794" width="9.140625" style="205"/>
    <col min="1795" max="1795" width="18.5703125" style="205" customWidth="1"/>
    <col min="1796" max="1796" width="9" style="205" customWidth="1"/>
    <col min="1797" max="1797" width="10.42578125" style="205" bestFit="1" customWidth="1"/>
    <col min="1798" max="1802" width="9.7109375" style="205" customWidth="1"/>
    <col min="1803" max="1803" width="12.5703125" style="205" customWidth="1"/>
    <col min="1804" max="1804" width="16.42578125" style="205" customWidth="1"/>
    <col min="1805" max="1806" width="9.140625" style="205"/>
    <col min="1807" max="1807" width="4.140625" style="205" customWidth="1"/>
    <col min="1808" max="2048" width="9.140625" style="205"/>
    <col min="2049" max="2049" width="6.85546875" style="205" customWidth="1"/>
    <col min="2050" max="2050" width="9.140625" style="205"/>
    <col min="2051" max="2051" width="18.5703125" style="205" customWidth="1"/>
    <col min="2052" max="2052" width="9" style="205" customWidth="1"/>
    <col min="2053" max="2053" width="10.42578125" style="205" bestFit="1" customWidth="1"/>
    <col min="2054" max="2058" width="9.7109375" style="205" customWidth="1"/>
    <col min="2059" max="2059" width="12.5703125" style="205" customWidth="1"/>
    <col min="2060" max="2060" width="16.42578125" style="205" customWidth="1"/>
    <col min="2061" max="2062" width="9.140625" style="205"/>
    <col min="2063" max="2063" width="4.140625" style="205" customWidth="1"/>
    <col min="2064" max="2304" width="9.140625" style="205"/>
    <col min="2305" max="2305" width="6.85546875" style="205" customWidth="1"/>
    <col min="2306" max="2306" width="9.140625" style="205"/>
    <col min="2307" max="2307" width="18.5703125" style="205" customWidth="1"/>
    <col min="2308" max="2308" width="9" style="205" customWidth="1"/>
    <col min="2309" max="2309" width="10.42578125" style="205" bestFit="1" customWidth="1"/>
    <col min="2310" max="2314" width="9.7109375" style="205" customWidth="1"/>
    <col min="2315" max="2315" width="12.5703125" style="205" customWidth="1"/>
    <col min="2316" max="2316" width="16.42578125" style="205" customWidth="1"/>
    <col min="2317" max="2318" width="9.140625" style="205"/>
    <col min="2319" max="2319" width="4.140625" style="205" customWidth="1"/>
    <col min="2320" max="2560" width="9.140625" style="205"/>
    <col min="2561" max="2561" width="6.85546875" style="205" customWidth="1"/>
    <col min="2562" max="2562" width="9.140625" style="205"/>
    <col min="2563" max="2563" width="18.5703125" style="205" customWidth="1"/>
    <col min="2564" max="2564" width="9" style="205" customWidth="1"/>
    <col min="2565" max="2565" width="10.42578125" style="205" bestFit="1" customWidth="1"/>
    <col min="2566" max="2570" width="9.7109375" style="205" customWidth="1"/>
    <col min="2571" max="2571" width="12.5703125" style="205" customWidth="1"/>
    <col min="2572" max="2572" width="16.42578125" style="205" customWidth="1"/>
    <col min="2573" max="2574" width="9.140625" style="205"/>
    <col min="2575" max="2575" width="4.140625" style="205" customWidth="1"/>
    <col min="2576" max="2816" width="9.140625" style="205"/>
    <col min="2817" max="2817" width="6.85546875" style="205" customWidth="1"/>
    <col min="2818" max="2818" width="9.140625" style="205"/>
    <col min="2819" max="2819" width="18.5703125" style="205" customWidth="1"/>
    <col min="2820" max="2820" width="9" style="205" customWidth="1"/>
    <col min="2821" max="2821" width="10.42578125" style="205" bestFit="1" customWidth="1"/>
    <col min="2822" max="2826" width="9.7109375" style="205" customWidth="1"/>
    <col min="2827" max="2827" width="12.5703125" style="205" customWidth="1"/>
    <col min="2828" max="2828" width="16.42578125" style="205" customWidth="1"/>
    <col min="2829" max="2830" width="9.140625" style="205"/>
    <col min="2831" max="2831" width="4.140625" style="205" customWidth="1"/>
    <col min="2832" max="3072" width="9.140625" style="205"/>
    <col min="3073" max="3073" width="6.85546875" style="205" customWidth="1"/>
    <col min="3074" max="3074" width="9.140625" style="205"/>
    <col min="3075" max="3075" width="18.5703125" style="205" customWidth="1"/>
    <col min="3076" max="3076" width="9" style="205" customWidth="1"/>
    <col min="3077" max="3077" width="10.42578125" style="205" bestFit="1" customWidth="1"/>
    <col min="3078" max="3082" width="9.7109375" style="205" customWidth="1"/>
    <col min="3083" max="3083" width="12.5703125" style="205" customWidth="1"/>
    <col min="3084" max="3084" width="16.42578125" style="205" customWidth="1"/>
    <col min="3085" max="3086" width="9.140625" style="205"/>
    <col min="3087" max="3087" width="4.140625" style="205" customWidth="1"/>
    <col min="3088" max="3328" width="9.140625" style="205"/>
    <col min="3329" max="3329" width="6.85546875" style="205" customWidth="1"/>
    <col min="3330" max="3330" width="9.140625" style="205"/>
    <col min="3331" max="3331" width="18.5703125" style="205" customWidth="1"/>
    <col min="3332" max="3332" width="9" style="205" customWidth="1"/>
    <col min="3333" max="3333" width="10.42578125" style="205" bestFit="1" customWidth="1"/>
    <col min="3334" max="3338" width="9.7109375" style="205" customWidth="1"/>
    <col min="3339" max="3339" width="12.5703125" style="205" customWidth="1"/>
    <col min="3340" max="3340" width="16.42578125" style="205" customWidth="1"/>
    <col min="3341" max="3342" width="9.140625" style="205"/>
    <col min="3343" max="3343" width="4.140625" style="205" customWidth="1"/>
    <col min="3344" max="3584" width="9.140625" style="205"/>
    <col min="3585" max="3585" width="6.85546875" style="205" customWidth="1"/>
    <col min="3586" max="3586" width="9.140625" style="205"/>
    <col min="3587" max="3587" width="18.5703125" style="205" customWidth="1"/>
    <col min="3588" max="3588" width="9" style="205" customWidth="1"/>
    <col min="3589" max="3589" width="10.42578125" style="205" bestFit="1" customWidth="1"/>
    <col min="3590" max="3594" width="9.7109375" style="205" customWidth="1"/>
    <col min="3595" max="3595" width="12.5703125" style="205" customWidth="1"/>
    <col min="3596" max="3596" width="16.42578125" style="205" customWidth="1"/>
    <col min="3597" max="3598" width="9.140625" style="205"/>
    <col min="3599" max="3599" width="4.140625" style="205" customWidth="1"/>
    <col min="3600" max="3840" width="9.140625" style="205"/>
    <col min="3841" max="3841" width="6.85546875" style="205" customWidth="1"/>
    <col min="3842" max="3842" width="9.140625" style="205"/>
    <col min="3843" max="3843" width="18.5703125" style="205" customWidth="1"/>
    <col min="3844" max="3844" width="9" style="205" customWidth="1"/>
    <col min="3845" max="3845" width="10.42578125" style="205" bestFit="1" customWidth="1"/>
    <col min="3846" max="3850" width="9.7109375" style="205" customWidth="1"/>
    <col min="3851" max="3851" width="12.5703125" style="205" customWidth="1"/>
    <col min="3852" max="3852" width="16.42578125" style="205" customWidth="1"/>
    <col min="3853" max="3854" width="9.140625" style="205"/>
    <col min="3855" max="3855" width="4.140625" style="205" customWidth="1"/>
    <col min="3856" max="4096" width="9.140625" style="205"/>
    <col min="4097" max="4097" width="6.85546875" style="205" customWidth="1"/>
    <col min="4098" max="4098" width="9.140625" style="205"/>
    <col min="4099" max="4099" width="18.5703125" style="205" customWidth="1"/>
    <col min="4100" max="4100" width="9" style="205" customWidth="1"/>
    <col min="4101" max="4101" width="10.42578125" style="205" bestFit="1" customWidth="1"/>
    <col min="4102" max="4106" width="9.7109375" style="205" customWidth="1"/>
    <col min="4107" max="4107" width="12.5703125" style="205" customWidth="1"/>
    <col min="4108" max="4108" width="16.42578125" style="205" customWidth="1"/>
    <col min="4109" max="4110" width="9.140625" style="205"/>
    <col min="4111" max="4111" width="4.140625" style="205" customWidth="1"/>
    <col min="4112" max="4352" width="9.140625" style="205"/>
    <col min="4353" max="4353" width="6.85546875" style="205" customWidth="1"/>
    <col min="4354" max="4354" width="9.140625" style="205"/>
    <col min="4355" max="4355" width="18.5703125" style="205" customWidth="1"/>
    <col min="4356" max="4356" width="9" style="205" customWidth="1"/>
    <col min="4357" max="4357" width="10.42578125" style="205" bestFit="1" customWidth="1"/>
    <col min="4358" max="4362" width="9.7109375" style="205" customWidth="1"/>
    <col min="4363" max="4363" width="12.5703125" style="205" customWidth="1"/>
    <col min="4364" max="4364" width="16.42578125" style="205" customWidth="1"/>
    <col min="4365" max="4366" width="9.140625" style="205"/>
    <col min="4367" max="4367" width="4.140625" style="205" customWidth="1"/>
    <col min="4368" max="4608" width="9.140625" style="205"/>
    <col min="4609" max="4609" width="6.85546875" style="205" customWidth="1"/>
    <col min="4610" max="4610" width="9.140625" style="205"/>
    <col min="4611" max="4611" width="18.5703125" style="205" customWidth="1"/>
    <col min="4612" max="4612" width="9" style="205" customWidth="1"/>
    <col min="4613" max="4613" width="10.42578125" style="205" bestFit="1" customWidth="1"/>
    <col min="4614" max="4618" width="9.7109375" style="205" customWidth="1"/>
    <col min="4619" max="4619" width="12.5703125" style="205" customWidth="1"/>
    <col min="4620" max="4620" width="16.42578125" style="205" customWidth="1"/>
    <col min="4621" max="4622" width="9.140625" style="205"/>
    <col min="4623" max="4623" width="4.140625" style="205" customWidth="1"/>
    <col min="4624" max="4864" width="9.140625" style="205"/>
    <col min="4865" max="4865" width="6.85546875" style="205" customWidth="1"/>
    <col min="4866" max="4866" width="9.140625" style="205"/>
    <col min="4867" max="4867" width="18.5703125" style="205" customWidth="1"/>
    <col min="4868" max="4868" width="9" style="205" customWidth="1"/>
    <col min="4869" max="4869" width="10.42578125" style="205" bestFit="1" customWidth="1"/>
    <col min="4870" max="4874" width="9.7109375" style="205" customWidth="1"/>
    <col min="4875" max="4875" width="12.5703125" style="205" customWidth="1"/>
    <col min="4876" max="4876" width="16.42578125" style="205" customWidth="1"/>
    <col min="4877" max="4878" width="9.140625" style="205"/>
    <col min="4879" max="4879" width="4.140625" style="205" customWidth="1"/>
    <col min="4880" max="5120" width="9.140625" style="205"/>
    <col min="5121" max="5121" width="6.85546875" style="205" customWidth="1"/>
    <col min="5122" max="5122" width="9.140625" style="205"/>
    <col min="5123" max="5123" width="18.5703125" style="205" customWidth="1"/>
    <col min="5124" max="5124" width="9" style="205" customWidth="1"/>
    <col min="5125" max="5125" width="10.42578125" style="205" bestFit="1" customWidth="1"/>
    <col min="5126" max="5130" width="9.7109375" style="205" customWidth="1"/>
    <col min="5131" max="5131" width="12.5703125" style="205" customWidth="1"/>
    <col min="5132" max="5132" width="16.42578125" style="205" customWidth="1"/>
    <col min="5133" max="5134" width="9.140625" style="205"/>
    <col min="5135" max="5135" width="4.140625" style="205" customWidth="1"/>
    <col min="5136" max="5376" width="9.140625" style="205"/>
    <col min="5377" max="5377" width="6.85546875" style="205" customWidth="1"/>
    <col min="5378" max="5378" width="9.140625" style="205"/>
    <col min="5379" max="5379" width="18.5703125" style="205" customWidth="1"/>
    <col min="5380" max="5380" width="9" style="205" customWidth="1"/>
    <col min="5381" max="5381" width="10.42578125" style="205" bestFit="1" customWidth="1"/>
    <col min="5382" max="5386" width="9.7109375" style="205" customWidth="1"/>
    <col min="5387" max="5387" width="12.5703125" style="205" customWidth="1"/>
    <col min="5388" max="5388" width="16.42578125" style="205" customWidth="1"/>
    <col min="5389" max="5390" width="9.140625" style="205"/>
    <col min="5391" max="5391" width="4.140625" style="205" customWidth="1"/>
    <col min="5392" max="5632" width="9.140625" style="205"/>
    <col min="5633" max="5633" width="6.85546875" style="205" customWidth="1"/>
    <col min="5634" max="5634" width="9.140625" style="205"/>
    <col min="5635" max="5635" width="18.5703125" style="205" customWidth="1"/>
    <col min="5636" max="5636" width="9" style="205" customWidth="1"/>
    <col min="5637" max="5637" width="10.42578125" style="205" bestFit="1" customWidth="1"/>
    <col min="5638" max="5642" width="9.7109375" style="205" customWidth="1"/>
    <col min="5643" max="5643" width="12.5703125" style="205" customWidth="1"/>
    <col min="5644" max="5644" width="16.42578125" style="205" customWidth="1"/>
    <col min="5645" max="5646" width="9.140625" style="205"/>
    <col min="5647" max="5647" width="4.140625" style="205" customWidth="1"/>
    <col min="5648" max="5888" width="9.140625" style="205"/>
    <col min="5889" max="5889" width="6.85546875" style="205" customWidth="1"/>
    <col min="5890" max="5890" width="9.140625" style="205"/>
    <col min="5891" max="5891" width="18.5703125" style="205" customWidth="1"/>
    <col min="5892" max="5892" width="9" style="205" customWidth="1"/>
    <col min="5893" max="5893" width="10.42578125" style="205" bestFit="1" customWidth="1"/>
    <col min="5894" max="5898" width="9.7109375" style="205" customWidth="1"/>
    <col min="5899" max="5899" width="12.5703125" style="205" customWidth="1"/>
    <col min="5900" max="5900" width="16.42578125" style="205" customWidth="1"/>
    <col min="5901" max="5902" width="9.140625" style="205"/>
    <col min="5903" max="5903" width="4.140625" style="205" customWidth="1"/>
    <col min="5904" max="6144" width="9.140625" style="205"/>
    <col min="6145" max="6145" width="6.85546875" style="205" customWidth="1"/>
    <col min="6146" max="6146" width="9.140625" style="205"/>
    <col min="6147" max="6147" width="18.5703125" style="205" customWidth="1"/>
    <col min="6148" max="6148" width="9" style="205" customWidth="1"/>
    <col min="6149" max="6149" width="10.42578125" style="205" bestFit="1" customWidth="1"/>
    <col min="6150" max="6154" width="9.7109375" style="205" customWidth="1"/>
    <col min="6155" max="6155" width="12.5703125" style="205" customWidth="1"/>
    <col min="6156" max="6156" width="16.42578125" style="205" customWidth="1"/>
    <col min="6157" max="6158" width="9.140625" style="205"/>
    <col min="6159" max="6159" width="4.140625" style="205" customWidth="1"/>
    <col min="6160" max="6400" width="9.140625" style="205"/>
    <col min="6401" max="6401" width="6.85546875" style="205" customWidth="1"/>
    <col min="6402" max="6402" width="9.140625" style="205"/>
    <col min="6403" max="6403" width="18.5703125" style="205" customWidth="1"/>
    <col min="6404" max="6404" width="9" style="205" customWidth="1"/>
    <col min="6405" max="6405" width="10.42578125" style="205" bestFit="1" customWidth="1"/>
    <col min="6406" max="6410" width="9.7109375" style="205" customWidth="1"/>
    <col min="6411" max="6411" width="12.5703125" style="205" customWidth="1"/>
    <col min="6412" max="6412" width="16.42578125" style="205" customWidth="1"/>
    <col min="6413" max="6414" width="9.140625" style="205"/>
    <col min="6415" max="6415" width="4.140625" style="205" customWidth="1"/>
    <col min="6416" max="6656" width="9.140625" style="205"/>
    <col min="6657" max="6657" width="6.85546875" style="205" customWidth="1"/>
    <col min="6658" max="6658" width="9.140625" style="205"/>
    <col min="6659" max="6659" width="18.5703125" style="205" customWidth="1"/>
    <col min="6660" max="6660" width="9" style="205" customWidth="1"/>
    <col min="6661" max="6661" width="10.42578125" style="205" bestFit="1" customWidth="1"/>
    <col min="6662" max="6666" width="9.7109375" style="205" customWidth="1"/>
    <col min="6667" max="6667" width="12.5703125" style="205" customWidth="1"/>
    <col min="6668" max="6668" width="16.42578125" style="205" customWidth="1"/>
    <col min="6669" max="6670" width="9.140625" style="205"/>
    <col min="6671" max="6671" width="4.140625" style="205" customWidth="1"/>
    <col min="6672" max="6912" width="9.140625" style="205"/>
    <col min="6913" max="6913" width="6.85546875" style="205" customWidth="1"/>
    <col min="6914" max="6914" width="9.140625" style="205"/>
    <col min="6915" max="6915" width="18.5703125" style="205" customWidth="1"/>
    <col min="6916" max="6916" width="9" style="205" customWidth="1"/>
    <col min="6917" max="6917" width="10.42578125" style="205" bestFit="1" customWidth="1"/>
    <col min="6918" max="6922" width="9.7109375" style="205" customWidth="1"/>
    <col min="6923" max="6923" width="12.5703125" style="205" customWidth="1"/>
    <col min="6924" max="6924" width="16.42578125" style="205" customWidth="1"/>
    <col min="6925" max="6926" width="9.140625" style="205"/>
    <col min="6927" max="6927" width="4.140625" style="205" customWidth="1"/>
    <col min="6928" max="7168" width="9.140625" style="205"/>
    <col min="7169" max="7169" width="6.85546875" style="205" customWidth="1"/>
    <col min="7170" max="7170" width="9.140625" style="205"/>
    <col min="7171" max="7171" width="18.5703125" style="205" customWidth="1"/>
    <col min="7172" max="7172" width="9" style="205" customWidth="1"/>
    <col min="7173" max="7173" width="10.42578125" style="205" bestFit="1" customWidth="1"/>
    <col min="7174" max="7178" width="9.7109375" style="205" customWidth="1"/>
    <col min="7179" max="7179" width="12.5703125" style="205" customWidth="1"/>
    <col min="7180" max="7180" width="16.42578125" style="205" customWidth="1"/>
    <col min="7181" max="7182" width="9.140625" style="205"/>
    <col min="7183" max="7183" width="4.140625" style="205" customWidth="1"/>
    <col min="7184" max="7424" width="9.140625" style="205"/>
    <col min="7425" max="7425" width="6.85546875" style="205" customWidth="1"/>
    <col min="7426" max="7426" width="9.140625" style="205"/>
    <col min="7427" max="7427" width="18.5703125" style="205" customWidth="1"/>
    <col min="7428" max="7428" width="9" style="205" customWidth="1"/>
    <col min="7429" max="7429" width="10.42578125" style="205" bestFit="1" customWidth="1"/>
    <col min="7430" max="7434" width="9.7109375" style="205" customWidth="1"/>
    <col min="7435" max="7435" width="12.5703125" style="205" customWidth="1"/>
    <col min="7436" max="7436" width="16.42578125" style="205" customWidth="1"/>
    <col min="7437" max="7438" width="9.140625" style="205"/>
    <col min="7439" max="7439" width="4.140625" style="205" customWidth="1"/>
    <col min="7440" max="7680" width="9.140625" style="205"/>
    <col min="7681" max="7681" width="6.85546875" style="205" customWidth="1"/>
    <col min="7682" max="7682" width="9.140625" style="205"/>
    <col min="7683" max="7683" width="18.5703125" style="205" customWidth="1"/>
    <col min="7684" max="7684" width="9" style="205" customWidth="1"/>
    <col min="7685" max="7685" width="10.42578125" style="205" bestFit="1" customWidth="1"/>
    <col min="7686" max="7690" width="9.7109375" style="205" customWidth="1"/>
    <col min="7691" max="7691" width="12.5703125" style="205" customWidth="1"/>
    <col min="7692" max="7692" width="16.42578125" style="205" customWidth="1"/>
    <col min="7693" max="7694" width="9.140625" style="205"/>
    <col min="7695" max="7695" width="4.140625" style="205" customWidth="1"/>
    <col min="7696" max="7936" width="9.140625" style="205"/>
    <col min="7937" max="7937" width="6.85546875" style="205" customWidth="1"/>
    <col min="7938" max="7938" width="9.140625" style="205"/>
    <col min="7939" max="7939" width="18.5703125" style="205" customWidth="1"/>
    <col min="7940" max="7940" width="9" style="205" customWidth="1"/>
    <col min="7941" max="7941" width="10.42578125" style="205" bestFit="1" customWidth="1"/>
    <col min="7942" max="7946" width="9.7109375" style="205" customWidth="1"/>
    <col min="7947" max="7947" width="12.5703125" style="205" customWidth="1"/>
    <col min="7948" max="7948" width="16.42578125" style="205" customWidth="1"/>
    <col min="7949" max="7950" width="9.140625" style="205"/>
    <col min="7951" max="7951" width="4.140625" style="205" customWidth="1"/>
    <col min="7952" max="8192" width="9.140625" style="205"/>
    <col min="8193" max="8193" width="6.85546875" style="205" customWidth="1"/>
    <col min="8194" max="8194" width="9.140625" style="205"/>
    <col min="8195" max="8195" width="18.5703125" style="205" customWidth="1"/>
    <col min="8196" max="8196" width="9" style="205" customWidth="1"/>
    <col min="8197" max="8197" width="10.42578125" style="205" bestFit="1" customWidth="1"/>
    <col min="8198" max="8202" width="9.7109375" style="205" customWidth="1"/>
    <col min="8203" max="8203" width="12.5703125" style="205" customWidth="1"/>
    <col min="8204" max="8204" width="16.42578125" style="205" customWidth="1"/>
    <col min="8205" max="8206" width="9.140625" style="205"/>
    <col min="8207" max="8207" width="4.140625" style="205" customWidth="1"/>
    <col min="8208" max="8448" width="9.140625" style="205"/>
    <col min="8449" max="8449" width="6.85546875" style="205" customWidth="1"/>
    <col min="8450" max="8450" width="9.140625" style="205"/>
    <col min="8451" max="8451" width="18.5703125" style="205" customWidth="1"/>
    <col min="8452" max="8452" width="9" style="205" customWidth="1"/>
    <col min="8453" max="8453" width="10.42578125" style="205" bestFit="1" customWidth="1"/>
    <col min="8454" max="8458" width="9.7109375" style="205" customWidth="1"/>
    <col min="8459" max="8459" width="12.5703125" style="205" customWidth="1"/>
    <col min="8460" max="8460" width="16.42578125" style="205" customWidth="1"/>
    <col min="8461" max="8462" width="9.140625" style="205"/>
    <col min="8463" max="8463" width="4.140625" style="205" customWidth="1"/>
    <col min="8464" max="8704" width="9.140625" style="205"/>
    <col min="8705" max="8705" width="6.85546875" style="205" customWidth="1"/>
    <col min="8706" max="8706" width="9.140625" style="205"/>
    <col min="8707" max="8707" width="18.5703125" style="205" customWidth="1"/>
    <col min="8708" max="8708" width="9" style="205" customWidth="1"/>
    <col min="8709" max="8709" width="10.42578125" style="205" bestFit="1" customWidth="1"/>
    <col min="8710" max="8714" width="9.7109375" style="205" customWidth="1"/>
    <col min="8715" max="8715" width="12.5703125" style="205" customWidth="1"/>
    <col min="8716" max="8716" width="16.42578125" style="205" customWidth="1"/>
    <col min="8717" max="8718" width="9.140625" style="205"/>
    <col min="8719" max="8719" width="4.140625" style="205" customWidth="1"/>
    <col min="8720" max="8960" width="9.140625" style="205"/>
    <col min="8961" max="8961" width="6.85546875" style="205" customWidth="1"/>
    <col min="8962" max="8962" width="9.140625" style="205"/>
    <col min="8963" max="8963" width="18.5703125" style="205" customWidth="1"/>
    <col min="8964" max="8964" width="9" style="205" customWidth="1"/>
    <col min="8965" max="8965" width="10.42578125" style="205" bestFit="1" customWidth="1"/>
    <col min="8966" max="8970" width="9.7109375" style="205" customWidth="1"/>
    <col min="8971" max="8971" width="12.5703125" style="205" customWidth="1"/>
    <col min="8972" max="8972" width="16.42578125" style="205" customWidth="1"/>
    <col min="8973" max="8974" width="9.140625" style="205"/>
    <col min="8975" max="8975" width="4.140625" style="205" customWidth="1"/>
    <col min="8976" max="9216" width="9.140625" style="205"/>
    <col min="9217" max="9217" width="6.85546875" style="205" customWidth="1"/>
    <col min="9218" max="9218" width="9.140625" style="205"/>
    <col min="9219" max="9219" width="18.5703125" style="205" customWidth="1"/>
    <col min="9220" max="9220" width="9" style="205" customWidth="1"/>
    <col min="9221" max="9221" width="10.42578125" style="205" bestFit="1" customWidth="1"/>
    <col min="9222" max="9226" width="9.7109375" style="205" customWidth="1"/>
    <col min="9227" max="9227" width="12.5703125" style="205" customWidth="1"/>
    <col min="9228" max="9228" width="16.42578125" style="205" customWidth="1"/>
    <col min="9229" max="9230" width="9.140625" style="205"/>
    <col min="9231" max="9231" width="4.140625" style="205" customWidth="1"/>
    <col min="9232" max="9472" width="9.140625" style="205"/>
    <col min="9473" max="9473" width="6.85546875" style="205" customWidth="1"/>
    <col min="9474" max="9474" width="9.140625" style="205"/>
    <col min="9475" max="9475" width="18.5703125" style="205" customWidth="1"/>
    <col min="9476" max="9476" width="9" style="205" customWidth="1"/>
    <col min="9477" max="9477" width="10.42578125" style="205" bestFit="1" customWidth="1"/>
    <col min="9478" max="9482" width="9.7109375" style="205" customWidth="1"/>
    <col min="9483" max="9483" width="12.5703125" style="205" customWidth="1"/>
    <col min="9484" max="9484" width="16.42578125" style="205" customWidth="1"/>
    <col min="9485" max="9486" width="9.140625" style="205"/>
    <col min="9487" max="9487" width="4.140625" style="205" customWidth="1"/>
    <col min="9488" max="9728" width="9.140625" style="205"/>
    <col min="9729" max="9729" width="6.85546875" style="205" customWidth="1"/>
    <col min="9730" max="9730" width="9.140625" style="205"/>
    <col min="9731" max="9731" width="18.5703125" style="205" customWidth="1"/>
    <col min="9732" max="9732" width="9" style="205" customWidth="1"/>
    <col min="9733" max="9733" width="10.42578125" style="205" bestFit="1" customWidth="1"/>
    <col min="9734" max="9738" width="9.7109375" style="205" customWidth="1"/>
    <col min="9739" max="9739" width="12.5703125" style="205" customWidth="1"/>
    <col min="9740" max="9740" width="16.42578125" style="205" customWidth="1"/>
    <col min="9741" max="9742" width="9.140625" style="205"/>
    <col min="9743" max="9743" width="4.140625" style="205" customWidth="1"/>
    <col min="9744" max="9984" width="9.140625" style="205"/>
    <col min="9985" max="9985" width="6.85546875" style="205" customWidth="1"/>
    <col min="9986" max="9986" width="9.140625" style="205"/>
    <col min="9987" max="9987" width="18.5703125" style="205" customWidth="1"/>
    <col min="9988" max="9988" width="9" style="205" customWidth="1"/>
    <col min="9989" max="9989" width="10.42578125" style="205" bestFit="1" customWidth="1"/>
    <col min="9990" max="9994" width="9.7109375" style="205" customWidth="1"/>
    <col min="9995" max="9995" width="12.5703125" style="205" customWidth="1"/>
    <col min="9996" max="9996" width="16.42578125" style="205" customWidth="1"/>
    <col min="9997" max="9998" width="9.140625" style="205"/>
    <col min="9999" max="9999" width="4.140625" style="205" customWidth="1"/>
    <col min="10000" max="10240" width="9.140625" style="205"/>
    <col min="10241" max="10241" width="6.85546875" style="205" customWidth="1"/>
    <col min="10242" max="10242" width="9.140625" style="205"/>
    <col min="10243" max="10243" width="18.5703125" style="205" customWidth="1"/>
    <col min="10244" max="10244" width="9" style="205" customWidth="1"/>
    <col min="10245" max="10245" width="10.42578125" style="205" bestFit="1" customWidth="1"/>
    <col min="10246" max="10250" width="9.7109375" style="205" customWidth="1"/>
    <col min="10251" max="10251" width="12.5703125" style="205" customWidth="1"/>
    <col min="10252" max="10252" width="16.42578125" style="205" customWidth="1"/>
    <col min="10253" max="10254" width="9.140625" style="205"/>
    <col min="10255" max="10255" width="4.140625" style="205" customWidth="1"/>
    <col min="10256" max="10496" width="9.140625" style="205"/>
    <col min="10497" max="10497" width="6.85546875" style="205" customWidth="1"/>
    <col min="10498" max="10498" width="9.140625" style="205"/>
    <col min="10499" max="10499" width="18.5703125" style="205" customWidth="1"/>
    <col min="10500" max="10500" width="9" style="205" customWidth="1"/>
    <col min="10501" max="10501" width="10.42578125" style="205" bestFit="1" customWidth="1"/>
    <col min="10502" max="10506" width="9.7109375" style="205" customWidth="1"/>
    <col min="10507" max="10507" width="12.5703125" style="205" customWidth="1"/>
    <col min="10508" max="10508" width="16.42578125" style="205" customWidth="1"/>
    <col min="10509" max="10510" width="9.140625" style="205"/>
    <col min="10511" max="10511" width="4.140625" style="205" customWidth="1"/>
    <col min="10512" max="10752" width="9.140625" style="205"/>
    <col min="10753" max="10753" width="6.85546875" style="205" customWidth="1"/>
    <col min="10754" max="10754" width="9.140625" style="205"/>
    <col min="10755" max="10755" width="18.5703125" style="205" customWidth="1"/>
    <col min="10756" max="10756" width="9" style="205" customWidth="1"/>
    <col min="10757" max="10757" width="10.42578125" style="205" bestFit="1" customWidth="1"/>
    <col min="10758" max="10762" width="9.7109375" style="205" customWidth="1"/>
    <col min="10763" max="10763" width="12.5703125" style="205" customWidth="1"/>
    <col min="10764" max="10764" width="16.42578125" style="205" customWidth="1"/>
    <col min="10765" max="10766" width="9.140625" style="205"/>
    <col min="10767" max="10767" width="4.140625" style="205" customWidth="1"/>
    <col min="10768" max="11008" width="9.140625" style="205"/>
    <col min="11009" max="11009" width="6.85546875" style="205" customWidth="1"/>
    <col min="11010" max="11010" width="9.140625" style="205"/>
    <col min="11011" max="11011" width="18.5703125" style="205" customWidth="1"/>
    <col min="11012" max="11012" width="9" style="205" customWidth="1"/>
    <col min="11013" max="11013" width="10.42578125" style="205" bestFit="1" customWidth="1"/>
    <col min="11014" max="11018" width="9.7109375" style="205" customWidth="1"/>
    <col min="11019" max="11019" width="12.5703125" style="205" customWidth="1"/>
    <col min="11020" max="11020" width="16.42578125" style="205" customWidth="1"/>
    <col min="11021" max="11022" width="9.140625" style="205"/>
    <col min="11023" max="11023" width="4.140625" style="205" customWidth="1"/>
    <col min="11024" max="11264" width="9.140625" style="205"/>
    <col min="11265" max="11265" width="6.85546875" style="205" customWidth="1"/>
    <col min="11266" max="11266" width="9.140625" style="205"/>
    <col min="11267" max="11267" width="18.5703125" style="205" customWidth="1"/>
    <col min="11268" max="11268" width="9" style="205" customWidth="1"/>
    <col min="11269" max="11269" width="10.42578125" style="205" bestFit="1" customWidth="1"/>
    <col min="11270" max="11274" width="9.7109375" style="205" customWidth="1"/>
    <col min="11275" max="11275" width="12.5703125" style="205" customWidth="1"/>
    <col min="11276" max="11276" width="16.42578125" style="205" customWidth="1"/>
    <col min="11277" max="11278" width="9.140625" style="205"/>
    <col min="11279" max="11279" width="4.140625" style="205" customWidth="1"/>
    <col min="11280" max="11520" width="9.140625" style="205"/>
    <col min="11521" max="11521" width="6.85546875" style="205" customWidth="1"/>
    <col min="11522" max="11522" width="9.140625" style="205"/>
    <col min="11523" max="11523" width="18.5703125" style="205" customWidth="1"/>
    <col min="11524" max="11524" width="9" style="205" customWidth="1"/>
    <col min="11525" max="11525" width="10.42578125" style="205" bestFit="1" customWidth="1"/>
    <col min="11526" max="11530" width="9.7109375" style="205" customWidth="1"/>
    <col min="11531" max="11531" width="12.5703125" style="205" customWidth="1"/>
    <col min="11532" max="11532" width="16.42578125" style="205" customWidth="1"/>
    <col min="11533" max="11534" width="9.140625" style="205"/>
    <col min="11535" max="11535" width="4.140625" style="205" customWidth="1"/>
    <col min="11536" max="11776" width="9.140625" style="205"/>
    <col min="11777" max="11777" width="6.85546875" style="205" customWidth="1"/>
    <col min="11778" max="11778" width="9.140625" style="205"/>
    <col min="11779" max="11779" width="18.5703125" style="205" customWidth="1"/>
    <col min="11780" max="11780" width="9" style="205" customWidth="1"/>
    <col min="11781" max="11781" width="10.42578125" style="205" bestFit="1" customWidth="1"/>
    <col min="11782" max="11786" width="9.7109375" style="205" customWidth="1"/>
    <col min="11787" max="11787" width="12.5703125" style="205" customWidth="1"/>
    <col min="11788" max="11788" width="16.42578125" style="205" customWidth="1"/>
    <col min="11789" max="11790" width="9.140625" style="205"/>
    <col min="11791" max="11791" width="4.140625" style="205" customWidth="1"/>
    <col min="11792" max="12032" width="9.140625" style="205"/>
    <col min="12033" max="12033" width="6.85546875" style="205" customWidth="1"/>
    <col min="12034" max="12034" width="9.140625" style="205"/>
    <col min="12035" max="12035" width="18.5703125" style="205" customWidth="1"/>
    <col min="12036" max="12036" width="9" style="205" customWidth="1"/>
    <col min="12037" max="12037" width="10.42578125" style="205" bestFit="1" customWidth="1"/>
    <col min="12038" max="12042" width="9.7109375" style="205" customWidth="1"/>
    <col min="12043" max="12043" width="12.5703125" style="205" customWidth="1"/>
    <col min="12044" max="12044" width="16.42578125" style="205" customWidth="1"/>
    <col min="12045" max="12046" width="9.140625" style="205"/>
    <col min="12047" max="12047" width="4.140625" style="205" customWidth="1"/>
    <col min="12048" max="12288" width="9.140625" style="205"/>
    <col min="12289" max="12289" width="6.85546875" style="205" customWidth="1"/>
    <col min="12290" max="12290" width="9.140625" style="205"/>
    <col min="12291" max="12291" width="18.5703125" style="205" customWidth="1"/>
    <col min="12292" max="12292" width="9" style="205" customWidth="1"/>
    <col min="12293" max="12293" width="10.42578125" style="205" bestFit="1" customWidth="1"/>
    <col min="12294" max="12298" width="9.7109375" style="205" customWidth="1"/>
    <col min="12299" max="12299" width="12.5703125" style="205" customWidth="1"/>
    <col min="12300" max="12300" width="16.42578125" style="205" customWidth="1"/>
    <col min="12301" max="12302" width="9.140625" style="205"/>
    <col min="12303" max="12303" width="4.140625" style="205" customWidth="1"/>
    <col min="12304" max="12544" width="9.140625" style="205"/>
    <col min="12545" max="12545" width="6.85546875" style="205" customWidth="1"/>
    <col min="12546" max="12546" width="9.140625" style="205"/>
    <col min="12547" max="12547" width="18.5703125" style="205" customWidth="1"/>
    <col min="12548" max="12548" width="9" style="205" customWidth="1"/>
    <col min="12549" max="12549" width="10.42578125" style="205" bestFit="1" customWidth="1"/>
    <col min="12550" max="12554" width="9.7109375" style="205" customWidth="1"/>
    <col min="12555" max="12555" width="12.5703125" style="205" customWidth="1"/>
    <col min="12556" max="12556" width="16.42578125" style="205" customWidth="1"/>
    <col min="12557" max="12558" width="9.140625" style="205"/>
    <col min="12559" max="12559" width="4.140625" style="205" customWidth="1"/>
    <col min="12560" max="12800" width="9.140625" style="205"/>
    <col min="12801" max="12801" width="6.85546875" style="205" customWidth="1"/>
    <col min="12802" max="12802" width="9.140625" style="205"/>
    <col min="12803" max="12803" width="18.5703125" style="205" customWidth="1"/>
    <col min="12804" max="12804" width="9" style="205" customWidth="1"/>
    <col min="12805" max="12805" width="10.42578125" style="205" bestFit="1" customWidth="1"/>
    <col min="12806" max="12810" width="9.7109375" style="205" customWidth="1"/>
    <col min="12811" max="12811" width="12.5703125" style="205" customWidth="1"/>
    <col min="12812" max="12812" width="16.42578125" style="205" customWidth="1"/>
    <col min="12813" max="12814" width="9.140625" style="205"/>
    <col min="12815" max="12815" width="4.140625" style="205" customWidth="1"/>
    <col min="12816" max="13056" width="9.140625" style="205"/>
    <col min="13057" max="13057" width="6.85546875" style="205" customWidth="1"/>
    <col min="13058" max="13058" width="9.140625" style="205"/>
    <col min="13059" max="13059" width="18.5703125" style="205" customWidth="1"/>
    <col min="13060" max="13060" width="9" style="205" customWidth="1"/>
    <col min="13061" max="13061" width="10.42578125" style="205" bestFit="1" customWidth="1"/>
    <col min="13062" max="13066" width="9.7109375" style="205" customWidth="1"/>
    <col min="13067" max="13067" width="12.5703125" style="205" customWidth="1"/>
    <col min="13068" max="13068" width="16.42578125" style="205" customWidth="1"/>
    <col min="13069" max="13070" width="9.140625" style="205"/>
    <col min="13071" max="13071" width="4.140625" style="205" customWidth="1"/>
    <col min="13072" max="13312" width="9.140625" style="205"/>
    <col min="13313" max="13313" width="6.85546875" style="205" customWidth="1"/>
    <col min="13314" max="13314" width="9.140625" style="205"/>
    <col min="13315" max="13315" width="18.5703125" style="205" customWidth="1"/>
    <col min="13316" max="13316" width="9" style="205" customWidth="1"/>
    <col min="13317" max="13317" width="10.42578125" style="205" bestFit="1" customWidth="1"/>
    <col min="13318" max="13322" width="9.7109375" style="205" customWidth="1"/>
    <col min="13323" max="13323" width="12.5703125" style="205" customWidth="1"/>
    <col min="13324" max="13324" width="16.42578125" style="205" customWidth="1"/>
    <col min="13325" max="13326" width="9.140625" style="205"/>
    <col min="13327" max="13327" width="4.140625" style="205" customWidth="1"/>
    <col min="13328" max="13568" width="9.140625" style="205"/>
    <col min="13569" max="13569" width="6.85546875" style="205" customWidth="1"/>
    <col min="13570" max="13570" width="9.140625" style="205"/>
    <col min="13571" max="13571" width="18.5703125" style="205" customWidth="1"/>
    <col min="13572" max="13572" width="9" style="205" customWidth="1"/>
    <col min="13573" max="13573" width="10.42578125" style="205" bestFit="1" customWidth="1"/>
    <col min="13574" max="13578" width="9.7109375" style="205" customWidth="1"/>
    <col min="13579" max="13579" width="12.5703125" style="205" customWidth="1"/>
    <col min="13580" max="13580" width="16.42578125" style="205" customWidth="1"/>
    <col min="13581" max="13582" width="9.140625" style="205"/>
    <col min="13583" max="13583" width="4.140625" style="205" customWidth="1"/>
    <col min="13584" max="13824" width="9.140625" style="205"/>
    <col min="13825" max="13825" width="6.85546875" style="205" customWidth="1"/>
    <col min="13826" max="13826" width="9.140625" style="205"/>
    <col min="13827" max="13827" width="18.5703125" style="205" customWidth="1"/>
    <col min="13828" max="13828" width="9" style="205" customWidth="1"/>
    <col min="13829" max="13829" width="10.42578125" style="205" bestFit="1" customWidth="1"/>
    <col min="13830" max="13834" width="9.7109375" style="205" customWidth="1"/>
    <col min="13835" max="13835" width="12.5703125" style="205" customWidth="1"/>
    <col min="13836" max="13836" width="16.42578125" style="205" customWidth="1"/>
    <col min="13837" max="13838" width="9.140625" style="205"/>
    <col min="13839" max="13839" width="4.140625" style="205" customWidth="1"/>
    <col min="13840" max="14080" width="9.140625" style="205"/>
    <col min="14081" max="14081" width="6.85546875" style="205" customWidth="1"/>
    <col min="14082" max="14082" width="9.140625" style="205"/>
    <col min="14083" max="14083" width="18.5703125" style="205" customWidth="1"/>
    <col min="14084" max="14084" width="9" style="205" customWidth="1"/>
    <col min="14085" max="14085" width="10.42578125" style="205" bestFit="1" customWidth="1"/>
    <col min="14086" max="14090" width="9.7109375" style="205" customWidth="1"/>
    <col min="14091" max="14091" width="12.5703125" style="205" customWidth="1"/>
    <col min="14092" max="14092" width="16.42578125" style="205" customWidth="1"/>
    <col min="14093" max="14094" width="9.140625" style="205"/>
    <col min="14095" max="14095" width="4.140625" style="205" customWidth="1"/>
    <col min="14096" max="14336" width="9.140625" style="205"/>
    <col min="14337" max="14337" width="6.85546875" style="205" customWidth="1"/>
    <col min="14338" max="14338" width="9.140625" style="205"/>
    <col min="14339" max="14339" width="18.5703125" style="205" customWidth="1"/>
    <col min="14340" max="14340" width="9" style="205" customWidth="1"/>
    <col min="14341" max="14341" width="10.42578125" style="205" bestFit="1" customWidth="1"/>
    <col min="14342" max="14346" width="9.7109375" style="205" customWidth="1"/>
    <col min="14347" max="14347" width="12.5703125" style="205" customWidth="1"/>
    <col min="14348" max="14348" width="16.42578125" style="205" customWidth="1"/>
    <col min="14349" max="14350" width="9.140625" style="205"/>
    <col min="14351" max="14351" width="4.140625" style="205" customWidth="1"/>
    <col min="14352" max="14592" width="9.140625" style="205"/>
    <col min="14593" max="14593" width="6.85546875" style="205" customWidth="1"/>
    <col min="14594" max="14594" width="9.140625" style="205"/>
    <col min="14595" max="14595" width="18.5703125" style="205" customWidth="1"/>
    <col min="14596" max="14596" width="9" style="205" customWidth="1"/>
    <col min="14597" max="14597" width="10.42578125" style="205" bestFit="1" customWidth="1"/>
    <col min="14598" max="14602" width="9.7109375" style="205" customWidth="1"/>
    <col min="14603" max="14603" width="12.5703125" style="205" customWidth="1"/>
    <col min="14604" max="14604" width="16.42578125" style="205" customWidth="1"/>
    <col min="14605" max="14606" width="9.140625" style="205"/>
    <col min="14607" max="14607" width="4.140625" style="205" customWidth="1"/>
    <col min="14608" max="14848" width="9.140625" style="205"/>
    <col min="14849" max="14849" width="6.85546875" style="205" customWidth="1"/>
    <col min="14850" max="14850" width="9.140625" style="205"/>
    <col min="14851" max="14851" width="18.5703125" style="205" customWidth="1"/>
    <col min="14852" max="14852" width="9" style="205" customWidth="1"/>
    <col min="14853" max="14853" width="10.42578125" style="205" bestFit="1" customWidth="1"/>
    <col min="14854" max="14858" width="9.7109375" style="205" customWidth="1"/>
    <col min="14859" max="14859" width="12.5703125" style="205" customWidth="1"/>
    <col min="14860" max="14860" width="16.42578125" style="205" customWidth="1"/>
    <col min="14861" max="14862" width="9.140625" style="205"/>
    <col min="14863" max="14863" width="4.140625" style="205" customWidth="1"/>
    <col min="14864" max="15104" width="9.140625" style="205"/>
    <col min="15105" max="15105" width="6.85546875" style="205" customWidth="1"/>
    <col min="15106" max="15106" width="9.140625" style="205"/>
    <col min="15107" max="15107" width="18.5703125" style="205" customWidth="1"/>
    <col min="15108" max="15108" width="9" style="205" customWidth="1"/>
    <col min="15109" max="15109" width="10.42578125" style="205" bestFit="1" customWidth="1"/>
    <col min="15110" max="15114" width="9.7109375" style="205" customWidth="1"/>
    <col min="15115" max="15115" width="12.5703125" style="205" customWidth="1"/>
    <col min="15116" max="15116" width="16.42578125" style="205" customWidth="1"/>
    <col min="15117" max="15118" width="9.140625" style="205"/>
    <col min="15119" max="15119" width="4.140625" style="205" customWidth="1"/>
    <col min="15120" max="15360" width="9.140625" style="205"/>
    <col min="15361" max="15361" width="6.85546875" style="205" customWidth="1"/>
    <col min="15362" max="15362" width="9.140625" style="205"/>
    <col min="15363" max="15363" width="18.5703125" style="205" customWidth="1"/>
    <col min="15364" max="15364" width="9" style="205" customWidth="1"/>
    <col min="15365" max="15365" width="10.42578125" style="205" bestFit="1" customWidth="1"/>
    <col min="15366" max="15370" width="9.7109375" style="205" customWidth="1"/>
    <col min="15371" max="15371" width="12.5703125" style="205" customWidth="1"/>
    <col min="15372" max="15372" width="16.42578125" style="205" customWidth="1"/>
    <col min="15373" max="15374" width="9.140625" style="205"/>
    <col min="15375" max="15375" width="4.140625" style="205" customWidth="1"/>
    <col min="15376" max="15616" width="9.140625" style="205"/>
    <col min="15617" max="15617" width="6.85546875" style="205" customWidth="1"/>
    <col min="15618" max="15618" width="9.140625" style="205"/>
    <col min="15619" max="15619" width="18.5703125" style="205" customWidth="1"/>
    <col min="15620" max="15620" width="9" style="205" customWidth="1"/>
    <col min="15621" max="15621" width="10.42578125" style="205" bestFit="1" customWidth="1"/>
    <col min="15622" max="15626" width="9.7109375" style="205" customWidth="1"/>
    <col min="15627" max="15627" width="12.5703125" style="205" customWidth="1"/>
    <col min="15628" max="15628" width="16.42578125" style="205" customWidth="1"/>
    <col min="15629" max="15630" width="9.140625" style="205"/>
    <col min="15631" max="15631" width="4.140625" style="205" customWidth="1"/>
    <col min="15632" max="15872" width="9.140625" style="205"/>
    <col min="15873" max="15873" width="6.85546875" style="205" customWidth="1"/>
    <col min="15874" max="15874" width="9.140625" style="205"/>
    <col min="15875" max="15875" width="18.5703125" style="205" customWidth="1"/>
    <col min="15876" max="15876" width="9" style="205" customWidth="1"/>
    <col min="15877" max="15877" width="10.42578125" style="205" bestFit="1" customWidth="1"/>
    <col min="15878" max="15882" width="9.7109375" style="205" customWidth="1"/>
    <col min="15883" max="15883" width="12.5703125" style="205" customWidth="1"/>
    <col min="15884" max="15884" width="16.42578125" style="205" customWidth="1"/>
    <col min="15885" max="15886" width="9.140625" style="205"/>
    <col min="15887" max="15887" width="4.140625" style="205" customWidth="1"/>
    <col min="15888" max="16128" width="9.140625" style="205"/>
    <col min="16129" max="16129" width="6.85546875" style="205" customWidth="1"/>
    <col min="16130" max="16130" width="9.140625" style="205"/>
    <col min="16131" max="16131" width="18.5703125" style="205" customWidth="1"/>
    <col min="16132" max="16132" width="9" style="205" customWidth="1"/>
    <col min="16133" max="16133" width="10.42578125" style="205" bestFit="1" customWidth="1"/>
    <col min="16134" max="16138" width="9.7109375" style="205" customWidth="1"/>
    <col min="16139" max="16139" width="12.5703125" style="205" customWidth="1"/>
    <col min="16140" max="16140" width="16.42578125" style="205" customWidth="1"/>
    <col min="16141" max="16142" width="9.140625" style="205"/>
    <col min="16143" max="16143" width="4.140625" style="205" customWidth="1"/>
    <col min="16144" max="16384" width="9.140625" style="205"/>
  </cols>
  <sheetData>
    <row r="1" spans="1:11" s="186" customFormat="1" ht="30" customHeight="1" x14ac:dyDescent="0.2">
      <c r="A1" s="838" t="s">
        <v>1496</v>
      </c>
      <c r="B1" s="839"/>
      <c r="C1" s="839"/>
      <c r="D1" s="839"/>
      <c r="E1" s="839"/>
      <c r="F1" s="839"/>
      <c r="G1" s="839"/>
      <c r="H1" s="839"/>
      <c r="I1" s="839"/>
      <c r="J1" s="839"/>
      <c r="K1" s="840"/>
    </row>
    <row r="2" spans="1:11" s="186" customFormat="1" ht="34.5" customHeight="1" thickBot="1" x14ac:dyDescent="0.25">
      <c r="A2" s="187">
        <v>1</v>
      </c>
      <c r="B2" s="832" t="s">
        <v>1495</v>
      </c>
      <c r="C2" s="833"/>
      <c r="D2" s="833"/>
      <c r="E2" s="834"/>
      <c r="F2" s="841" t="s">
        <v>1571</v>
      </c>
      <c r="G2" s="842"/>
      <c r="H2" s="842"/>
      <c r="I2" s="842"/>
      <c r="J2" s="842"/>
      <c r="K2" s="843"/>
    </row>
    <row r="3" spans="1:11" s="186" customFormat="1" ht="22.5" customHeight="1" thickBot="1" x14ac:dyDescent="0.25">
      <c r="A3" s="731"/>
      <c r="B3" s="731"/>
      <c r="C3" s="731"/>
      <c r="D3" s="731"/>
      <c r="E3" s="731"/>
      <c r="F3" s="731"/>
      <c r="G3" s="731"/>
      <c r="H3" s="731"/>
      <c r="I3" s="731"/>
      <c r="J3" s="731"/>
      <c r="K3" s="731"/>
    </row>
    <row r="4" spans="1:11" s="186" customFormat="1" ht="34.5" customHeight="1" x14ac:dyDescent="0.2">
      <c r="A4" s="803" t="s">
        <v>4</v>
      </c>
      <c r="B4" s="804"/>
      <c r="C4" s="804"/>
      <c r="D4" s="804"/>
      <c r="E4" s="804"/>
      <c r="F4" s="804"/>
      <c r="G4" s="804"/>
      <c r="H4" s="804"/>
      <c r="I4" s="804"/>
      <c r="J4" s="804"/>
      <c r="K4" s="805"/>
    </row>
    <row r="5" spans="1:11" s="186" customFormat="1" ht="45" customHeight="1" x14ac:dyDescent="0.2">
      <c r="A5" s="188">
        <v>2</v>
      </c>
      <c r="B5" s="806" t="s">
        <v>1494</v>
      </c>
      <c r="C5" s="807"/>
      <c r="D5" s="808"/>
      <c r="E5" s="824" t="s">
        <v>1572</v>
      </c>
      <c r="F5" s="825"/>
      <c r="G5" s="825"/>
      <c r="H5" s="825"/>
      <c r="I5" s="825"/>
      <c r="J5" s="825"/>
      <c r="K5" s="826"/>
    </row>
    <row r="6" spans="1:11" s="109" customFormat="1" ht="45" customHeight="1" x14ac:dyDescent="0.2">
      <c r="A6" s="816">
        <v>3</v>
      </c>
      <c r="B6" s="818" t="s">
        <v>1492</v>
      </c>
      <c r="C6" s="819"/>
      <c r="D6" s="820"/>
      <c r="E6" s="824" t="s">
        <v>1573</v>
      </c>
      <c r="F6" s="825"/>
      <c r="G6" s="825"/>
      <c r="H6" s="825"/>
      <c r="I6" s="825"/>
      <c r="J6" s="825"/>
      <c r="K6" s="826"/>
    </row>
    <row r="7" spans="1:11" s="190" customFormat="1" ht="41.25" customHeight="1" x14ac:dyDescent="0.2">
      <c r="A7" s="817"/>
      <c r="B7" s="821"/>
      <c r="C7" s="822"/>
      <c r="D7" s="823"/>
      <c r="E7" s="189" t="s">
        <v>1488</v>
      </c>
      <c r="F7" s="844" t="s">
        <v>1574</v>
      </c>
      <c r="G7" s="845"/>
      <c r="H7" s="846"/>
      <c r="I7" s="189" t="s">
        <v>1487</v>
      </c>
      <c r="J7" s="847" t="s">
        <v>1575</v>
      </c>
      <c r="K7" s="848"/>
    </row>
    <row r="8" spans="1:11" s="190" customFormat="1" ht="30" customHeight="1" x14ac:dyDescent="0.2">
      <c r="A8" s="816">
        <v>4</v>
      </c>
      <c r="B8" s="818" t="s">
        <v>91</v>
      </c>
      <c r="C8" s="819"/>
      <c r="D8" s="820"/>
      <c r="E8" s="824" t="s">
        <v>153</v>
      </c>
      <c r="F8" s="825"/>
      <c r="G8" s="825"/>
      <c r="H8" s="825"/>
      <c r="I8" s="825"/>
      <c r="J8" s="825"/>
      <c r="K8" s="826"/>
    </row>
    <row r="9" spans="1:11" s="190" customFormat="1" ht="15" customHeight="1" x14ac:dyDescent="0.2">
      <c r="A9" s="817"/>
      <c r="B9" s="821"/>
      <c r="C9" s="822"/>
      <c r="D9" s="823"/>
      <c r="E9" s="189" t="s">
        <v>1488</v>
      </c>
      <c r="F9" s="827" t="s">
        <v>160</v>
      </c>
      <c r="G9" s="828"/>
      <c r="H9" s="829"/>
      <c r="I9" s="189" t="s">
        <v>1487</v>
      </c>
      <c r="J9" s="830" t="s">
        <v>160</v>
      </c>
      <c r="K9" s="831"/>
    </row>
    <row r="10" spans="1:11" s="190" customFormat="1" ht="30" customHeight="1" x14ac:dyDescent="0.2">
      <c r="A10" s="188">
        <v>5</v>
      </c>
      <c r="B10" s="806" t="s">
        <v>74</v>
      </c>
      <c r="C10" s="807"/>
      <c r="D10" s="808"/>
      <c r="E10" s="809" t="s">
        <v>89</v>
      </c>
      <c r="F10" s="810"/>
      <c r="G10" s="810"/>
      <c r="H10" s="810"/>
      <c r="I10" s="810"/>
      <c r="J10" s="810"/>
      <c r="K10" s="811"/>
    </row>
    <row r="11" spans="1:11" s="190" customFormat="1" ht="24" customHeight="1" x14ac:dyDescent="0.2">
      <c r="A11" s="188">
        <v>6</v>
      </c>
      <c r="B11" s="806" t="s">
        <v>76</v>
      </c>
      <c r="C11" s="807"/>
      <c r="D11" s="808"/>
      <c r="E11" s="812" t="s">
        <v>1576</v>
      </c>
      <c r="F11" s="813"/>
      <c r="G11" s="813"/>
      <c r="H11" s="813"/>
      <c r="I11" s="813"/>
      <c r="J11" s="813"/>
      <c r="K11" s="814"/>
    </row>
    <row r="12" spans="1:11" s="190" customFormat="1" ht="21" customHeight="1" x14ac:dyDescent="0.2">
      <c r="A12" s="188">
        <v>7</v>
      </c>
      <c r="B12" s="806" t="s">
        <v>31</v>
      </c>
      <c r="C12" s="807"/>
      <c r="D12" s="808"/>
      <c r="E12" s="751" t="s">
        <v>1366</v>
      </c>
      <c r="F12" s="763"/>
      <c r="G12" s="763"/>
      <c r="H12" s="763"/>
      <c r="I12" s="763"/>
      <c r="J12" s="763"/>
      <c r="K12" s="815"/>
    </row>
    <row r="13" spans="1:11" s="190" customFormat="1" ht="18" customHeight="1" x14ac:dyDescent="0.2">
      <c r="A13" s="188">
        <v>8</v>
      </c>
      <c r="B13" s="806" t="s">
        <v>36</v>
      </c>
      <c r="C13" s="807"/>
      <c r="D13" s="808"/>
      <c r="E13" s="751"/>
      <c r="F13" s="763"/>
      <c r="G13" s="763"/>
      <c r="H13" s="763"/>
      <c r="I13" s="763"/>
      <c r="J13" s="763"/>
      <c r="K13" s="815"/>
    </row>
    <row r="14" spans="1:11" s="190" customFormat="1" ht="90.75" customHeight="1" thickBot="1" x14ac:dyDescent="0.25">
      <c r="A14" s="187">
        <v>9</v>
      </c>
      <c r="B14" s="832" t="s">
        <v>22</v>
      </c>
      <c r="C14" s="833"/>
      <c r="D14" s="834"/>
      <c r="E14" s="835" t="s">
        <v>1712</v>
      </c>
      <c r="F14" s="836"/>
      <c r="G14" s="836"/>
      <c r="H14" s="836"/>
      <c r="I14" s="836"/>
      <c r="J14" s="836"/>
      <c r="K14" s="837"/>
    </row>
    <row r="15" spans="1:11" s="190" customFormat="1" ht="30" customHeight="1" thickBot="1" x14ac:dyDescent="0.25">
      <c r="A15" s="731"/>
      <c r="B15" s="731"/>
      <c r="C15" s="731"/>
      <c r="D15" s="731"/>
      <c r="E15" s="731"/>
      <c r="F15" s="731"/>
      <c r="G15" s="731"/>
      <c r="H15" s="731"/>
      <c r="I15" s="731"/>
      <c r="J15" s="731"/>
      <c r="K15" s="731"/>
    </row>
    <row r="16" spans="1:11" s="190" customFormat="1" ht="30" customHeight="1" x14ac:dyDescent="0.2">
      <c r="A16" s="803" t="s">
        <v>1484</v>
      </c>
      <c r="B16" s="804"/>
      <c r="C16" s="804"/>
      <c r="D16" s="804"/>
      <c r="E16" s="804"/>
      <c r="F16" s="804"/>
      <c r="G16" s="804"/>
      <c r="H16" s="804"/>
      <c r="I16" s="804"/>
      <c r="J16" s="804"/>
      <c r="K16" s="805"/>
    </row>
    <row r="17" spans="1:11" s="190" customFormat="1" ht="30" hidden="1" customHeight="1" x14ac:dyDescent="0.2">
      <c r="A17" s="191"/>
      <c r="B17" s="192"/>
      <c r="C17" s="192"/>
      <c r="D17" s="192"/>
      <c r="E17" s="192"/>
      <c r="F17" s="192"/>
      <c r="G17" s="192"/>
      <c r="H17" s="192"/>
      <c r="I17" s="192"/>
      <c r="J17" s="192"/>
      <c r="K17" s="193"/>
    </row>
    <row r="18" spans="1:11" s="190" customFormat="1" ht="30" customHeight="1" x14ac:dyDescent="0.2">
      <c r="A18" s="188">
        <v>10</v>
      </c>
      <c r="B18" s="784" t="s">
        <v>13</v>
      </c>
      <c r="C18" s="785"/>
      <c r="D18" s="795" t="s">
        <v>137</v>
      </c>
      <c r="E18" s="796"/>
      <c r="F18" s="796"/>
      <c r="G18" s="796"/>
      <c r="H18" s="796"/>
      <c r="I18" s="796"/>
      <c r="J18" s="796"/>
      <c r="K18" s="797"/>
    </row>
    <row r="19" spans="1:11" s="190" customFormat="1" ht="45.75" customHeight="1" thickBot="1" x14ac:dyDescent="0.25">
      <c r="A19" s="194">
        <v>11</v>
      </c>
      <c r="B19" s="782" t="s">
        <v>1481</v>
      </c>
      <c r="C19" s="783"/>
      <c r="D19" s="792" t="s">
        <v>1416</v>
      </c>
      <c r="E19" s="793"/>
      <c r="F19" s="793"/>
      <c r="G19" s="793"/>
      <c r="H19" s="793"/>
      <c r="I19" s="793"/>
      <c r="J19" s="793"/>
      <c r="K19" s="794"/>
    </row>
    <row r="20" spans="1:11" s="190" customFormat="1" ht="16.5" customHeight="1" thickBot="1" x14ac:dyDescent="0.25">
      <c r="A20" s="736"/>
      <c r="B20" s="736"/>
      <c r="C20" s="736"/>
      <c r="D20" s="736"/>
      <c r="E20" s="736"/>
      <c r="F20" s="736"/>
      <c r="G20" s="736"/>
      <c r="H20" s="736"/>
      <c r="I20" s="736"/>
      <c r="J20" s="736"/>
      <c r="K20" s="736"/>
    </row>
    <row r="21" spans="1:11" s="190" customFormat="1" ht="15" customHeight="1" x14ac:dyDescent="0.2">
      <c r="A21" s="195">
        <v>12</v>
      </c>
      <c r="B21" s="798" t="s">
        <v>34</v>
      </c>
      <c r="C21" s="799"/>
      <c r="D21" s="800" t="s">
        <v>72</v>
      </c>
      <c r="E21" s="801"/>
      <c r="F21" s="801"/>
      <c r="G21" s="801"/>
      <c r="H21" s="801"/>
      <c r="I21" s="801"/>
      <c r="J21" s="801"/>
      <c r="K21" s="802"/>
    </row>
    <row r="22" spans="1:11" s="190" customFormat="1" ht="30" customHeight="1" x14ac:dyDescent="0.2">
      <c r="A22" s="196">
        <v>13</v>
      </c>
      <c r="B22" s="784" t="s">
        <v>35</v>
      </c>
      <c r="C22" s="785"/>
      <c r="D22" s="789" t="s">
        <v>1382</v>
      </c>
      <c r="E22" s="790"/>
      <c r="F22" s="790"/>
      <c r="G22" s="790"/>
      <c r="H22" s="790"/>
      <c r="I22" s="790"/>
      <c r="J22" s="790"/>
      <c r="K22" s="791"/>
    </row>
    <row r="23" spans="1:11" s="190" customFormat="1" ht="58.5" customHeight="1" x14ac:dyDescent="0.2">
      <c r="A23" s="196">
        <v>14</v>
      </c>
      <c r="B23" s="784" t="s">
        <v>2</v>
      </c>
      <c r="C23" s="785"/>
      <c r="D23" s="789" t="s">
        <v>1378</v>
      </c>
      <c r="E23" s="790"/>
      <c r="F23" s="790"/>
      <c r="G23" s="790"/>
      <c r="H23" s="790"/>
      <c r="I23" s="790"/>
      <c r="J23" s="790"/>
      <c r="K23" s="791"/>
    </row>
    <row r="24" spans="1:11" s="190" customFormat="1" ht="81" customHeight="1" x14ac:dyDescent="0.2">
      <c r="A24" s="196">
        <v>15</v>
      </c>
      <c r="B24" s="784" t="s">
        <v>1479</v>
      </c>
      <c r="C24" s="785"/>
      <c r="D24" s="789" t="s">
        <v>1577</v>
      </c>
      <c r="E24" s="790"/>
      <c r="F24" s="790"/>
      <c r="G24" s="790"/>
      <c r="H24" s="790"/>
      <c r="I24" s="790"/>
      <c r="J24" s="790"/>
      <c r="K24" s="791"/>
    </row>
    <row r="25" spans="1:11" s="190" customFormat="1" ht="195" customHeight="1" x14ac:dyDescent="0.2">
      <c r="A25" s="196">
        <v>16</v>
      </c>
      <c r="B25" s="784" t="s">
        <v>1477</v>
      </c>
      <c r="C25" s="785"/>
      <c r="D25" s="786" t="s">
        <v>1713</v>
      </c>
      <c r="E25" s="787"/>
      <c r="F25" s="787"/>
      <c r="G25" s="787"/>
      <c r="H25" s="787"/>
      <c r="I25" s="787"/>
      <c r="J25" s="787"/>
      <c r="K25" s="788"/>
    </row>
    <row r="26" spans="1:11" s="190" customFormat="1" ht="158.25" customHeight="1" x14ac:dyDescent="0.2">
      <c r="A26" s="196">
        <v>17</v>
      </c>
      <c r="B26" s="784" t="s">
        <v>1476</v>
      </c>
      <c r="C26" s="785"/>
      <c r="D26" s="789" t="s">
        <v>1958</v>
      </c>
      <c r="E26" s="790"/>
      <c r="F26" s="790"/>
      <c r="G26" s="790"/>
      <c r="H26" s="790"/>
      <c r="I26" s="790"/>
      <c r="J26" s="790"/>
      <c r="K26" s="791"/>
    </row>
    <row r="27" spans="1:11" s="190" customFormat="1" ht="171" customHeight="1" thickBot="1" x14ac:dyDescent="0.25">
      <c r="A27" s="194">
        <v>18</v>
      </c>
      <c r="B27" s="755" t="s">
        <v>1474</v>
      </c>
      <c r="C27" s="756"/>
      <c r="D27" s="792" t="s">
        <v>1714</v>
      </c>
      <c r="E27" s="793"/>
      <c r="F27" s="793"/>
      <c r="G27" s="793"/>
      <c r="H27" s="793"/>
      <c r="I27" s="793"/>
      <c r="J27" s="793"/>
      <c r="K27" s="794"/>
    </row>
    <row r="28" spans="1:11" s="190" customFormat="1" ht="30" customHeight="1" thickBot="1" x14ac:dyDescent="0.25">
      <c r="A28" s="736"/>
      <c r="B28" s="736"/>
      <c r="C28" s="736"/>
      <c r="D28" s="736"/>
      <c r="E28" s="736"/>
      <c r="F28" s="736"/>
      <c r="G28" s="736"/>
      <c r="H28" s="736"/>
      <c r="I28" s="736"/>
      <c r="J28" s="736"/>
      <c r="K28" s="736"/>
    </row>
    <row r="29" spans="1:11" s="190" customFormat="1" ht="59.25" customHeight="1" x14ac:dyDescent="0.2">
      <c r="A29" s="195">
        <v>19</v>
      </c>
      <c r="B29" s="771" t="s">
        <v>1473</v>
      </c>
      <c r="C29" s="772"/>
      <c r="D29" s="776" t="s">
        <v>1578</v>
      </c>
      <c r="E29" s="777"/>
      <c r="F29" s="777"/>
      <c r="G29" s="777"/>
      <c r="H29" s="777"/>
      <c r="I29" s="777"/>
      <c r="J29" s="777"/>
      <c r="K29" s="778"/>
    </row>
    <row r="30" spans="1:11" s="190" customFormat="1" ht="39" customHeight="1" x14ac:dyDescent="0.2">
      <c r="A30" s="196">
        <v>20</v>
      </c>
      <c r="B30" s="753" t="s">
        <v>1472</v>
      </c>
      <c r="C30" s="754"/>
      <c r="D30" s="779" t="s">
        <v>1579</v>
      </c>
      <c r="E30" s="780"/>
      <c r="F30" s="780"/>
      <c r="G30" s="780"/>
      <c r="H30" s="780"/>
      <c r="I30" s="780"/>
      <c r="J30" s="780"/>
      <c r="K30" s="781"/>
    </row>
    <row r="31" spans="1:11" s="190" customFormat="1" ht="84" customHeight="1" thickBot="1" x14ac:dyDescent="0.25">
      <c r="A31" s="197">
        <v>21</v>
      </c>
      <c r="B31" s="782" t="s">
        <v>1471</v>
      </c>
      <c r="C31" s="783"/>
      <c r="D31" s="766" t="s">
        <v>1580</v>
      </c>
      <c r="E31" s="767"/>
      <c r="F31" s="767"/>
      <c r="G31" s="767"/>
      <c r="H31" s="767"/>
      <c r="I31" s="767"/>
      <c r="J31" s="767"/>
      <c r="K31" s="768"/>
    </row>
    <row r="32" spans="1:11" s="190" customFormat="1" ht="30.75" customHeight="1" thickBot="1" x14ac:dyDescent="0.25">
      <c r="A32" s="736"/>
      <c r="B32" s="736"/>
      <c r="C32" s="736"/>
      <c r="D32" s="736"/>
      <c r="E32" s="736"/>
      <c r="F32" s="736"/>
      <c r="G32" s="736"/>
      <c r="H32" s="736"/>
      <c r="I32" s="736"/>
      <c r="J32" s="736"/>
      <c r="K32" s="736"/>
    </row>
    <row r="33" spans="1:11" s="190" customFormat="1" ht="48" customHeight="1" x14ac:dyDescent="0.2">
      <c r="A33" s="198">
        <v>22</v>
      </c>
      <c r="B33" s="771" t="s">
        <v>1470</v>
      </c>
      <c r="C33" s="772"/>
      <c r="D33" s="759" t="s">
        <v>1469</v>
      </c>
      <c r="E33" s="770"/>
      <c r="F33" s="773" t="s">
        <v>1530</v>
      </c>
      <c r="G33" s="774"/>
      <c r="H33" s="759" t="s">
        <v>1467</v>
      </c>
      <c r="I33" s="770"/>
      <c r="J33" s="773" t="s">
        <v>1502</v>
      </c>
      <c r="K33" s="775"/>
    </row>
    <row r="34" spans="1:11" s="190" customFormat="1" ht="36" customHeight="1" thickBot="1" x14ac:dyDescent="0.25">
      <c r="A34" s="194">
        <v>23</v>
      </c>
      <c r="B34" s="764" t="s">
        <v>1465</v>
      </c>
      <c r="C34" s="765"/>
      <c r="D34" s="766" t="s">
        <v>1548</v>
      </c>
      <c r="E34" s="767"/>
      <c r="F34" s="767"/>
      <c r="G34" s="767"/>
      <c r="H34" s="767"/>
      <c r="I34" s="767"/>
      <c r="J34" s="767"/>
      <c r="K34" s="768"/>
    </row>
    <row r="35" spans="1:11" s="190" customFormat="1" ht="30" customHeight="1" thickBot="1" x14ac:dyDescent="0.25">
      <c r="A35" s="736"/>
      <c r="B35" s="736"/>
      <c r="C35" s="736"/>
      <c r="D35" s="736"/>
      <c r="E35" s="736"/>
      <c r="F35" s="736"/>
      <c r="G35" s="736"/>
      <c r="H35" s="736"/>
      <c r="I35" s="736"/>
      <c r="J35" s="736"/>
      <c r="K35" s="736"/>
    </row>
    <row r="36" spans="1:11" s="190" customFormat="1" ht="38.25" customHeight="1" x14ac:dyDescent="0.2">
      <c r="A36" s="769" t="s">
        <v>1463</v>
      </c>
      <c r="B36" s="760"/>
      <c r="C36" s="770"/>
      <c r="D36" s="199">
        <v>2016</v>
      </c>
      <c r="E36" s="199">
        <v>2017</v>
      </c>
      <c r="F36" s="199">
        <v>2018</v>
      </c>
      <c r="G36" s="199">
        <v>2019</v>
      </c>
      <c r="H36" s="199">
        <v>2020</v>
      </c>
      <c r="I36" s="199">
        <v>2021</v>
      </c>
      <c r="J36" s="199">
        <v>2022</v>
      </c>
      <c r="K36" s="200" t="s">
        <v>1461</v>
      </c>
    </row>
    <row r="37" spans="1:11" s="190" customFormat="1" ht="54.75" customHeight="1" x14ac:dyDescent="0.2">
      <c r="A37" s="196">
        <v>24</v>
      </c>
      <c r="B37" s="753" t="s">
        <v>1460</v>
      </c>
      <c r="C37" s="754"/>
      <c r="D37" s="304">
        <v>1120000</v>
      </c>
      <c r="E37" s="304">
        <v>13419200</v>
      </c>
      <c r="F37" s="305"/>
      <c r="G37" s="305"/>
      <c r="H37" s="305"/>
      <c r="I37" s="305"/>
      <c r="J37" s="305"/>
      <c r="K37" s="306">
        <f>SUM(D37:J37)</f>
        <v>14539200</v>
      </c>
    </row>
    <row r="38" spans="1:11" s="190" customFormat="1" ht="42.75" customHeight="1" x14ac:dyDescent="0.2">
      <c r="A38" s="196">
        <v>25</v>
      </c>
      <c r="B38" s="753" t="s">
        <v>1459</v>
      </c>
      <c r="C38" s="754"/>
      <c r="D38" s="304">
        <v>1120000</v>
      </c>
      <c r="E38" s="304">
        <v>8631282</v>
      </c>
      <c r="F38" s="305"/>
      <c r="G38" s="305"/>
      <c r="H38" s="305"/>
      <c r="I38" s="305"/>
      <c r="J38" s="305"/>
      <c r="K38" s="306">
        <f>SUM(D38:J38)</f>
        <v>9751282</v>
      </c>
    </row>
    <row r="39" spans="1:11" s="190" customFormat="1" ht="46.5" customHeight="1" x14ac:dyDescent="0.2">
      <c r="A39" s="196">
        <v>26</v>
      </c>
      <c r="B39" s="753" t="s">
        <v>17</v>
      </c>
      <c r="C39" s="754"/>
      <c r="D39" s="304">
        <v>896000</v>
      </c>
      <c r="E39" s="304">
        <v>6905026</v>
      </c>
      <c r="F39" s="305"/>
      <c r="G39" s="305"/>
      <c r="H39" s="305"/>
      <c r="I39" s="305"/>
      <c r="J39" s="305"/>
      <c r="K39" s="306">
        <f>SUM(D39:J39)</f>
        <v>7801026</v>
      </c>
    </row>
    <row r="40" spans="1:11" s="190" customFormat="1" ht="45.75" customHeight="1" thickBot="1" x14ac:dyDescent="0.25">
      <c r="A40" s="194">
        <v>27</v>
      </c>
      <c r="B40" s="755" t="s">
        <v>1458</v>
      </c>
      <c r="C40" s="756"/>
      <c r="D40" s="276">
        <f>D39/D38*100</f>
        <v>80</v>
      </c>
      <c r="E40" s="276">
        <f t="shared" ref="E40:K40" si="0">E39/E38*100</f>
        <v>80.000004634305782</v>
      </c>
      <c r="F40" s="276"/>
      <c r="G40" s="276"/>
      <c r="H40" s="276"/>
      <c r="I40" s="276"/>
      <c r="J40" s="276"/>
      <c r="K40" s="276">
        <f t="shared" si="0"/>
        <v>80.000004102024732</v>
      </c>
    </row>
    <row r="41" spans="1:11" s="190" customFormat="1" ht="15" customHeight="1" thickBot="1" x14ac:dyDescent="0.25">
      <c r="A41" s="736"/>
      <c r="B41" s="736"/>
      <c r="C41" s="736"/>
      <c r="D41" s="736"/>
      <c r="E41" s="736"/>
      <c r="F41" s="736"/>
      <c r="G41" s="736"/>
      <c r="H41" s="736"/>
      <c r="I41" s="736"/>
      <c r="J41" s="736"/>
      <c r="K41" s="736"/>
    </row>
    <row r="42" spans="1:11" s="190" customFormat="1" ht="30" customHeight="1" x14ac:dyDescent="0.2">
      <c r="A42" s="757">
        <v>28</v>
      </c>
      <c r="B42" s="759" t="s">
        <v>1457</v>
      </c>
      <c r="C42" s="760"/>
      <c r="D42" s="760"/>
      <c r="E42" s="760"/>
      <c r="F42" s="760"/>
      <c r="G42" s="760"/>
      <c r="H42" s="760"/>
      <c r="I42" s="760"/>
      <c r="J42" s="760"/>
      <c r="K42" s="761"/>
    </row>
    <row r="43" spans="1:11" s="190" customFormat="1" ht="45" customHeight="1" x14ac:dyDescent="0.2">
      <c r="A43" s="758"/>
      <c r="B43" s="743" t="s">
        <v>1456</v>
      </c>
      <c r="C43" s="744"/>
      <c r="D43" s="743" t="s">
        <v>1455</v>
      </c>
      <c r="E43" s="762"/>
      <c r="F43" s="762"/>
      <c r="G43" s="762"/>
      <c r="H43" s="762"/>
      <c r="I43" s="744"/>
      <c r="J43" s="743" t="s">
        <v>1454</v>
      </c>
      <c r="K43" s="745"/>
    </row>
    <row r="44" spans="1:11" s="190" customFormat="1" ht="45" customHeight="1" x14ac:dyDescent="0.2">
      <c r="A44" s="758"/>
      <c r="B44" s="751" t="s">
        <v>1581</v>
      </c>
      <c r="C44" s="752"/>
      <c r="D44" s="746" t="s">
        <v>1582</v>
      </c>
      <c r="E44" s="747"/>
      <c r="F44" s="747"/>
      <c r="G44" s="747"/>
      <c r="H44" s="747"/>
      <c r="I44" s="748"/>
      <c r="J44" s="749">
        <v>5900000</v>
      </c>
      <c r="K44" s="750"/>
    </row>
    <row r="45" spans="1:11" s="190" customFormat="1" ht="45" customHeight="1" thickBot="1" x14ac:dyDescent="0.25">
      <c r="A45" s="758"/>
      <c r="B45" s="746" t="s">
        <v>1583</v>
      </c>
      <c r="C45" s="748"/>
      <c r="D45" s="751" t="s">
        <v>1584</v>
      </c>
      <c r="E45" s="763"/>
      <c r="F45" s="763"/>
      <c r="G45" s="763"/>
      <c r="H45" s="763"/>
      <c r="I45" s="752"/>
      <c r="J45" s="749">
        <v>8639200</v>
      </c>
      <c r="K45" s="750"/>
    </row>
    <row r="46" spans="1:11" s="190" customFormat="1" hidden="1" x14ac:dyDescent="0.2">
      <c r="A46" s="758"/>
      <c r="B46" s="751"/>
      <c r="C46" s="752"/>
      <c r="D46" s="746"/>
      <c r="E46" s="747"/>
      <c r="F46" s="747"/>
      <c r="G46" s="747"/>
      <c r="H46" s="747"/>
      <c r="I46" s="748"/>
      <c r="J46" s="749"/>
      <c r="K46" s="750"/>
    </row>
    <row r="47" spans="1:11" s="190" customFormat="1" hidden="1" x14ac:dyDescent="0.2">
      <c r="A47" s="758"/>
      <c r="B47" s="751"/>
      <c r="C47" s="752"/>
      <c r="D47" s="746"/>
      <c r="E47" s="747"/>
      <c r="F47" s="747"/>
      <c r="G47" s="747"/>
      <c r="H47" s="747"/>
      <c r="I47" s="748"/>
      <c r="J47" s="749"/>
      <c r="K47" s="750"/>
    </row>
    <row r="48" spans="1:11" s="190" customFormat="1" hidden="1" x14ac:dyDescent="0.2">
      <c r="A48" s="758"/>
      <c r="B48" s="751"/>
      <c r="C48" s="752"/>
      <c r="D48" s="746"/>
      <c r="E48" s="747"/>
      <c r="F48" s="747"/>
      <c r="G48" s="747"/>
      <c r="H48" s="747"/>
      <c r="I48" s="748"/>
      <c r="J48" s="749"/>
      <c r="K48" s="750"/>
    </row>
    <row r="49" spans="1:11" s="190" customFormat="1" hidden="1" x14ac:dyDescent="0.2">
      <c r="A49" s="758"/>
      <c r="B49" s="751"/>
      <c r="C49" s="752"/>
      <c r="D49" s="746"/>
      <c r="E49" s="747"/>
      <c r="F49" s="747"/>
      <c r="G49" s="747"/>
      <c r="H49" s="747"/>
      <c r="I49" s="748"/>
      <c r="J49" s="749"/>
      <c r="K49" s="750"/>
    </row>
    <row r="50" spans="1:11" s="190" customFormat="1" hidden="1" x14ac:dyDescent="0.2">
      <c r="A50" s="758"/>
      <c r="B50" s="751"/>
      <c r="C50" s="752"/>
      <c r="D50" s="746"/>
      <c r="E50" s="747"/>
      <c r="F50" s="747"/>
      <c r="G50" s="747"/>
      <c r="H50" s="747"/>
      <c r="I50" s="748"/>
      <c r="J50" s="749"/>
      <c r="K50" s="750"/>
    </row>
    <row r="51" spans="1:11" s="190" customFormat="1" hidden="1" x14ac:dyDescent="0.2">
      <c r="A51" s="758"/>
      <c r="B51" s="751"/>
      <c r="C51" s="752"/>
      <c r="D51" s="746"/>
      <c r="E51" s="747"/>
      <c r="F51" s="747"/>
      <c r="G51" s="747"/>
      <c r="H51" s="747"/>
      <c r="I51" s="748"/>
      <c r="J51" s="749"/>
      <c r="K51" s="750"/>
    </row>
    <row r="52" spans="1:11" s="190" customFormat="1" ht="13.5" hidden="1" thickBot="1" x14ac:dyDescent="0.25">
      <c r="A52" s="758"/>
      <c r="B52" s="751"/>
      <c r="C52" s="752"/>
      <c r="D52" s="746"/>
      <c r="E52" s="747"/>
      <c r="F52" s="747"/>
      <c r="G52" s="747"/>
      <c r="H52" s="747"/>
      <c r="I52" s="748"/>
      <c r="J52" s="749"/>
      <c r="K52" s="750"/>
    </row>
    <row r="53" spans="1:11" s="190" customFormat="1" ht="13.5" thickBot="1" x14ac:dyDescent="0.25">
      <c r="A53" s="736"/>
      <c r="B53" s="736"/>
      <c r="C53" s="736"/>
      <c r="D53" s="736"/>
      <c r="E53" s="736"/>
      <c r="F53" s="736"/>
      <c r="G53" s="736"/>
      <c r="H53" s="736"/>
      <c r="I53" s="736"/>
      <c r="J53" s="736"/>
      <c r="K53" s="736"/>
    </row>
    <row r="54" spans="1:11" s="190" customFormat="1" ht="35.25" customHeight="1" x14ac:dyDescent="0.2">
      <c r="A54" s="737">
        <v>29</v>
      </c>
      <c r="B54" s="740" t="s">
        <v>1449</v>
      </c>
      <c r="C54" s="741"/>
      <c r="D54" s="741"/>
      <c r="E54" s="741"/>
      <c r="F54" s="741"/>
      <c r="G54" s="741"/>
      <c r="H54" s="741"/>
      <c r="I54" s="741"/>
      <c r="J54" s="741"/>
      <c r="K54" s="742"/>
    </row>
    <row r="55" spans="1:11" s="190" customFormat="1" ht="51" customHeight="1" x14ac:dyDescent="0.2">
      <c r="A55" s="738"/>
      <c r="B55" s="743" t="s">
        <v>80</v>
      </c>
      <c r="C55" s="744"/>
      <c r="D55" s="743" t="s">
        <v>1448</v>
      </c>
      <c r="E55" s="744"/>
      <c r="F55" s="743" t="s">
        <v>19</v>
      </c>
      <c r="G55" s="744"/>
      <c r="H55" s="743" t="s">
        <v>1447</v>
      </c>
      <c r="I55" s="744"/>
      <c r="J55" s="743" t="s">
        <v>1446</v>
      </c>
      <c r="K55" s="745"/>
    </row>
    <row r="56" spans="1:11" s="190" customFormat="1" ht="48" customHeight="1" x14ac:dyDescent="0.2">
      <c r="A56" s="738"/>
      <c r="B56" s="710" t="s">
        <v>140</v>
      </c>
      <c r="C56" s="711"/>
      <c r="D56" s="712" t="s">
        <v>141</v>
      </c>
      <c r="E56" s="713"/>
      <c r="F56" s="712" t="s">
        <v>142</v>
      </c>
      <c r="G56" s="713"/>
      <c r="H56" s="734">
        <v>26000</v>
      </c>
      <c r="I56" s="735"/>
      <c r="J56" s="716">
        <v>140211</v>
      </c>
      <c r="K56" s="717"/>
    </row>
    <row r="57" spans="1:11" s="190" customFormat="1" ht="52.5" customHeight="1" x14ac:dyDescent="0.2">
      <c r="A57" s="738"/>
      <c r="B57" s="710" t="s">
        <v>143</v>
      </c>
      <c r="C57" s="711"/>
      <c r="D57" s="712" t="s">
        <v>144</v>
      </c>
      <c r="E57" s="713"/>
      <c r="F57" s="712" t="s">
        <v>145</v>
      </c>
      <c r="G57" s="713"/>
      <c r="H57" s="714">
        <v>1</v>
      </c>
      <c r="I57" s="715"/>
      <c r="J57" s="716">
        <v>11</v>
      </c>
      <c r="K57" s="717"/>
    </row>
    <row r="58" spans="1:11" s="190" customFormat="1" ht="108.75" customHeight="1" x14ac:dyDescent="0.2">
      <c r="A58" s="738"/>
      <c r="B58" s="710" t="s">
        <v>1374</v>
      </c>
      <c r="C58" s="711"/>
      <c r="D58" s="712" t="s">
        <v>144</v>
      </c>
      <c r="E58" s="713"/>
      <c r="F58" s="712" t="s">
        <v>145</v>
      </c>
      <c r="G58" s="713"/>
      <c r="H58" s="714">
        <v>1</v>
      </c>
      <c r="I58" s="715"/>
      <c r="J58" s="716">
        <v>11</v>
      </c>
      <c r="K58" s="717"/>
    </row>
    <row r="59" spans="1:11" s="190" customFormat="1" ht="42.75" customHeight="1" x14ac:dyDescent="0.2">
      <c r="A59" s="738"/>
      <c r="B59" s="710" t="s">
        <v>151</v>
      </c>
      <c r="C59" s="711"/>
      <c r="D59" s="712" t="s">
        <v>144</v>
      </c>
      <c r="E59" s="713"/>
      <c r="F59" s="712" t="s">
        <v>146</v>
      </c>
      <c r="G59" s="713"/>
      <c r="H59" s="732">
        <v>8639200</v>
      </c>
      <c r="I59" s="733"/>
      <c r="J59" s="716">
        <v>40000000</v>
      </c>
      <c r="K59" s="717"/>
    </row>
    <row r="60" spans="1:11" s="201" customFormat="1" ht="44.25" customHeight="1" x14ac:dyDescent="0.2">
      <c r="A60" s="738"/>
      <c r="B60" s="710" t="s">
        <v>1445</v>
      </c>
      <c r="C60" s="711"/>
      <c r="D60" s="712" t="s">
        <v>144</v>
      </c>
      <c r="E60" s="713"/>
      <c r="F60" s="712" t="s">
        <v>145</v>
      </c>
      <c r="G60" s="713"/>
      <c r="H60" s="714">
        <v>0</v>
      </c>
      <c r="I60" s="715"/>
      <c r="J60" s="716">
        <v>4</v>
      </c>
      <c r="K60" s="717"/>
    </row>
    <row r="61" spans="1:11" s="201" customFormat="1" ht="36" customHeight="1" x14ac:dyDescent="0.2">
      <c r="A61" s="738"/>
      <c r="B61" s="710" t="s">
        <v>1444</v>
      </c>
      <c r="C61" s="711"/>
      <c r="D61" s="712" t="s">
        <v>144</v>
      </c>
      <c r="E61" s="713"/>
      <c r="F61" s="712" t="s">
        <v>145</v>
      </c>
      <c r="G61" s="713"/>
      <c r="H61" s="714">
        <v>0</v>
      </c>
      <c r="I61" s="715"/>
      <c r="J61" s="716">
        <v>2</v>
      </c>
      <c r="K61" s="717"/>
    </row>
    <row r="62" spans="1:11" s="201" customFormat="1" ht="60.75" customHeight="1" x14ac:dyDescent="0.2">
      <c r="A62" s="738"/>
      <c r="B62" s="710" t="s">
        <v>147</v>
      </c>
      <c r="C62" s="711"/>
      <c r="D62" s="712" t="s">
        <v>141</v>
      </c>
      <c r="E62" s="713"/>
      <c r="F62" s="712" t="s">
        <v>148</v>
      </c>
      <c r="G62" s="713"/>
      <c r="H62" s="732">
        <v>39</v>
      </c>
      <c r="I62" s="733"/>
      <c r="J62" s="716" t="s">
        <v>160</v>
      </c>
      <c r="K62" s="717"/>
    </row>
    <row r="63" spans="1:11" s="201" customFormat="1" ht="34.5" customHeight="1" x14ac:dyDescent="0.2">
      <c r="A63" s="738"/>
      <c r="B63" s="710" t="s">
        <v>149</v>
      </c>
      <c r="C63" s="711"/>
      <c r="D63" s="712" t="s">
        <v>141</v>
      </c>
      <c r="E63" s="713"/>
      <c r="F63" s="712" t="s">
        <v>148</v>
      </c>
      <c r="G63" s="713"/>
      <c r="H63" s="732">
        <v>8</v>
      </c>
      <c r="I63" s="733"/>
      <c r="J63" s="716" t="s">
        <v>160</v>
      </c>
      <c r="K63" s="717"/>
    </row>
    <row r="64" spans="1:11" s="202" customFormat="1" ht="42.75" customHeight="1" thickBot="1" x14ac:dyDescent="0.25">
      <c r="A64" s="739"/>
      <c r="B64" s="723" t="s">
        <v>150</v>
      </c>
      <c r="C64" s="724"/>
      <c r="D64" s="725" t="s">
        <v>144</v>
      </c>
      <c r="E64" s="726"/>
      <c r="F64" s="725" t="s">
        <v>145</v>
      </c>
      <c r="G64" s="726"/>
      <c r="H64" s="727">
        <v>1</v>
      </c>
      <c r="I64" s="728"/>
      <c r="J64" s="729" t="s">
        <v>160</v>
      </c>
      <c r="K64" s="730"/>
    </row>
    <row r="65" spans="1:11" s="202" customFormat="1" ht="22.5" customHeight="1" thickBot="1" x14ac:dyDescent="0.25">
      <c r="A65" s="731"/>
      <c r="B65" s="731"/>
      <c r="C65" s="731"/>
      <c r="D65" s="731"/>
      <c r="E65" s="731"/>
      <c r="F65" s="731"/>
      <c r="G65" s="731"/>
      <c r="H65" s="731"/>
      <c r="I65" s="731"/>
      <c r="J65" s="731"/>
      <c r="K65" s="731"/>
    </row>
    <row r="66" spans="1:11" s="201" customFormat="1" ht="34.5" customHeight="1" thickBot="1" x14ac:dyDescent="0.25">
      <c r="A66" s="203">
        <v>30</v>
      </c>
      <c r="B66" s="718" t="s">
        <v>1443</v>
      </c>
      <c r="C66" s="719"/>
      <c r="D66" s="720" t="s">
        <v>1442</v>
      </c>
      <c r="E66" s="721"/>
      <c r="F66" s="721"/>
      <c r="G66" s="721"/>
      <c r="H66" s="721"/>
      <c r="I66" s="721"/>
      <c r="J66" s="721"/>
      <c r="K66" s="722"/>
    </row>
    <row r="84" spans="1:1" x14ac:dyDescent="0.2">
      <c r="A84" s="204" t="s">
        <v>1441</v>
      </c>
    </row>
    <row r="85" spans="1:1" x14ac:dyDescent="0.2">
      <c r="A85" s="204" t="s">
        <v>89</v>
      </c>
    </row>
    <row r="86" spans="1:1" x14ac:dyDescent="0.2">
      <c r="A86" s="204" t="s">
        <v>1440</v>
      </c>
    </row>
    <row r="87" spans="1:1" x14ac:dyDescent="0.2">
      <c r="A87" s="204" t="s">
        <v>1439</v>
      </c>
    </row>
    <row r="88" spans="1:1" x14ac:dyDescent="0.2">
      <c r="A88" s="204" t="s">
        <v>1438</v>
      </c>
    </row>
    <row r="89" spans="1:1" x14ac:dyDescent="0.2">
      <c r="A89" s="204" t="s">
        <v>1437</v>
      </c>
    </row>
    <row r="90" spans="1:1" x14ac:dyDescent="0.2">
      <c r="A90" s="204" t="s">
        <v>1436</v>
      </c>
    </row>
    <row r="91" spans="1:1" x14ac:dyDescent="0.2">
      <c r="A91" s="204" t="s">
        <v>1435</v>
      </c>
    </row>
    <row r="92" spans="1:1" x14ac:dyDescent="0.2">
      <c r="A92" s="204" t="s">
        <v>1434</v>
      </c>
    </row>
    <row r="93" spans="1:1" x14ac:dyDescent="0.2">
      <c r="A93" s="204" t="s">
        <v>1433</v>
      </c>
    </row>
    <row r="94" spans="1:1" x14ac:dyDescent="0.2">
      <c r="A94" s="204" t="s">
        <v>1432</v>
      </c>
    </row>
    <row r="95" spans="1:1" x14ac:dyDescent="0.2">
      <c r="A95" s="204" t="s">
        <v>1431</v>
      </c>
    </row>
    <row r="96" spans="1:1" x14ac:dyDescent="0.2">
      <c r="A96" s="204" t="s">
        <v>1430</v>
      </c>
    </row>
    <row r="97" spans="1:1" x14ac:dyDescent="0.2">
      <c r="A97" s="204" t="s">
        <v>1429</v>
      </c>
    </row>
    <row r="98" spans="1:1" x14ac:dyDescent="0.2">
      <c r="A98" s="204" t="s">
        <v>1428</v>
      </c>
    </row>
    <row r="99" spans="1:1" x14ac:dyDescent="0.2">
      <c r="A99" s="204" t="s">
        <v>1427</v>
      </c>
    </row>
    <row r="100" spans="1:1" x14ac:dyDescent="0.2">
      <c r="A100" s="204" t="s">
        <v>1426</v>
      </c>
    </row>
    <row r="101" spans="1:1" x14ac:dyDescent="0.2">
      <c r="A101" s="204" t="s">
        <v>1425</v>
      </c>
    </row>
    <row r="102" spans="1:1" ht="15" x14ac:dyDescent="0.25">
      <c r="A102" s="110"/>
    </row>
    <row r="103" spans="1:1" ht="15" x14ac:dyDescent="0.25">
      <c r="A103" s="110"/>
    </row>
    <row r="104" spans="1:1" x14ac:dyDescent="0.2">
      <c r="A104" s="206" t="s">
        <v>137</v>
      </c>
    </row>
    <row r="105" spans="1:1" x14ac:dyDescent="0.2">
      <c r="A105" s="206" t="s">
        <v>1424</v>
      </c>
    </row>
    <row r="106" spans="1:1" x14ac:dyDescent="0.2">
      <c r="A106" s="206" t="s">
        <v>1423</v>
      </c>
    </row>
    <row r="107" spans="1:1" x14ac:dyDescent="0.2">
      <c r="A107" s="206" t="s">
        <v>1422</v>
      </c>
    </row>
    <row r="108" spans="1:1" ht="15" x14ac:dyDescent="0.25">
      <c r="A108" s="110"/>
    </row>
    <row r="109" spans="1:1" ht="15" x14ac:dyDescent="0.25">
      <c r="A109" s="110"/>
    </row>
    <row r="110" spans="1:1" x14ac:dyDescent="0.2">
      <c r="A110" s="204" t="s">
        <v>1421</v>
      </c>
    </row>
    <row r="111" spans="1:1" x14ac:dyDescent="0.2">
      <c r="A111" s="204" t="s">
        <v>1420</v>
      </c>
    </row>
    <row r="112" spans="1:1" x14ac:dyDescent="0.2">
      <c r="A112" s="204" t="s">
        <v>1419</v>
      </c>
    </row>
    <row r="113" spans="1:1" x14ac:dyDescent="0.2">
      <c r="A113" s="204" t="s">
        <v>1418</v>
      </c>
    </row>
    <row r="114" spans="1:1" x14ac:dyDescent="0.2">
      <c r="A114" s="204" t="s">
        <v>1417</v>
      </c>
    </row>
    <row r="115" spans="1:1" x14ac:dyDescent="0.2">
      <c r="A115" s="204" t="s">
        <v>1416</v>
      </c>
    </row>
    <row r="116" spans="1:1" x14ac:dyDescent="0.2">
      <c r="A116" s="204" t="s">
        <v>1415</v>
      </c>
    </row>
    <row r="117" spans="1:1" x14ac:dyDescent="0.2">
      <c r="A117" s="204" t="s">
        <v>1414</v>
      </c>
    </row>
    <row r="118" spans="1:1" x14ac:dyDescent="0.2">
      <c r="A118" s="204" t="s">
        <v>1413</v>
      </c>
    </row>
    <row r="119" spans="1:1" x14ac:dyDescent="0.2">
      <c r="A119" s="204" t="s">
        <v>1412</v>
      </c>
    </row>
    <row r="120" spans="1:1" x14ac:dyDescent="0.2">
      <c r="A120" s="204" t="s">
        <v>1411</v>
      </c>
    </row>
    <row r="121" spans="1:1" x14ac:dyDescent="0.2">
      <c r="A121" s="204" t="s">
        <v>1410</v>
      </c>
    </row>
    <row r="122" spans="1:1" x14ac:dyDescent="0.2">
      <c r="A122" s="204" t="s">
        <v>1409</v>
      </c>
    </row>
    <row r="123" spans="1:1" x14ac:dyDescent="0.2">
      <c r="A123" s="204" t="s">
        <v>1408</v>
      </c>
    </row>
    <row r="124" spans="1:1" x14ac:dyDescent="0.2">
      <c r="A124" s="204" t="s">
        <v>1407</v>
      </c>
    </row>
    <row r="125" spans="1:1" x14ac:dyDescent="0.2">
      <c r="A125" s="204" t="s">
        <v>1406</v>
      </c>
    </row>
    <row r="126" spans="1:1" x14ac:dyDescent="0.2">
      <c r="A126" s="204" t="s">
        <v>1405</v>
      </c>
    </row>
    <row r="127" spans="1:1" x14ac:dyDescent="0.2">
      <c r="A127" s="204" t="s">
        <v>1404</v>
      </c>
    </row>
    <row r="128" spans="1:1" x14ac:dyDescent="0.2">
      <c r="A128" s="204" t="s">
        <v>1403</v>
      </c>
    </row>
    <row r="129" spans="1:1" x14ac:dyDescent="0.2">
      <c r="A129" s="204" t="s">
        <v>1402</v>
      </c>
    </row>
    <row r="130" spans="1:1" x14ac:dyDescent="0.2">
      <c r="A130" s="204" t="s">
        <v>1401</v>
      </c>
    </row>
    <row r="131" spans="1:1" x14ac:dyDescent="0.2">
      <c r="A131" s="204" t="s">
        <v>1400</v>
      </c>
    </row>
    <row r="132" spans="1:1" x14ac:dyDescent="0.2">
      <c r="A132" s="204" t="s">
        <v>1399</v>
      </c>
    </row>
    <row r="133" spans="1:1" x14ac:dyDescent="0.2">
      <c r="A133" s="204" t="s">
        <v>1398</v>
      </c>
    </row>
    <row r="134" spans="1:1" x14ac:dyDescent="0.2">
      <c r="A134" s="204" t="s">
        <v>1397</v>
      </c>
    </row>
    <row r="135" spans="1:1" x14ac:dyDescent="0.2">
      <c r="A135" s="204" t="s">
        <v>1396</v>
      </c>
    </row>
    <row r="136" spans="1:1" x14ac:dyDescent="0.2">
      <c r="A136" s="204" t="s">
        <v>1395</v>
      </c>
    </row>
    <row r="137" spans="1:1" x14ac:dyDescent="0.2">
      <c r="A137" s="204" t="s">
        <v>1394</v>
      </c>
    </row>
    <row r="138" spans="1:1" x14ac:dyDescent="0.2">
      <c r="A138" s="204" t="s">
        <v>1393</v>
      </c>
    </row>
    <row r="139" spans="1:1" x14ac:dyDescent="0.2">
      <c r="A139" s="204" t="s">
        <v>1392</v>
      </c>
    </row>
    <row r="140" spans="1:1" x14ac:dyDescent="0.2">
      <c r="A140" s="204" t="s">
        <v>1391</v>
      </c>
    </row>
    <row r="141" spans="1:1" x14ac:dyDescent="0.2">
      <c r="A141" s="204" t="s">
        <v>1390</v>
      </c>
    </row>
    <row r="142" spans="1:1" x14ac:dyDescent="0.2">
      <c r="A142" s="204" t="s">
        <v>1389</v>
      </c>
    </row>
    <row r="143" spans="1:1" x14ac:dyDescent="0.2">
      <c r="A143" s="204" t="s">
        <v>1388</v>
      </c>
    </row>
    <row r="144" spans="1:1" x14ac:dyDescent="0.2">
      <c r="A144" s="204" t="s">
        <v>1387</v>
      </c>
    </row>
    <row r="145" spans="1:1" x14ac:dyDescent="0.2">
      <c r="A145" s="204" t="s">
        <v>1386</v>
      </c>
    </row>
    <row r="146" spans="1:1" x14ac:dyDescent="0.2">
      <c r="A146" s="204" t="s">
        <v>1385</v>
      </c>
    </row>
    <row r="147" spans="1:1" ht="15" x14ac:dyDescent="0.25">
      <c r="A147" s="110"/>
    </row>
    <row r="148" spans="1:1" ht="15" x14ac:dyDescent="0.25">
      <c r="A148" s="110"/>
    </row>
    <row r="149" spans="1:1" x14ac:dyDescent="0.2">
      <c r="A149" s="109" t="s">
        <v>72</v>
      </c>
    </row>
    <row r="150" spans="1:1" x14ac:dyDescent="0.2">
      <c r="A150" s="109" t="s">
        <v>73</v>
      </c>
    </row>
    <row r="151" spans="1:1" ht="15" x14ac:dyDescent="0.25">
      <c r="A151" s="110"/>
    </row>
    <row r="152" spans="1:1" ht="15" x14ac:dyDescent="0.25">
      <c r="A152" s="110"/>
    </row>
    <row r="153" spans="1:1" x14ac:dyDescent="0.2">
      <c r="A153" s="109" t="s">
        <v>1384</v>
      </c>
    </row>
    <row r="154" spans="1:1" x14ac:dyDescent="0.2">
      <c r="A154" s="109" t="s">
        <v>1383</v>
      </c>
    </row>
    <row r="155" spans="1:1" x14ac:dyDescent="0.2">
      <c r="A155" s="109" t="s">
        <v>1382</v>
      </c>
    </row>
    <row r="156" spans="1:1" x14ac:dyDescent="0.2">
      <c r="A156" s="109" t="s">
        <v>1381</v>
      </c>
    </row>
    <row r="157" spans="1:1" ht="15" x14ac:dyDescent="0.25">
      <c r="A157" s="110"/>
    </row>
    <row r="158" spans="1:1" ht="15" x14ac:dyDescent="0.25">
      <c r="A158" s="110"/>
    </row>
    <row r="159" spans="1:1" x14ac:dyDescent="0.2">
      <c r="A159" s="109" t="s">
        <v>1380</v>
      </c>
    </row>
    <row r="160" spans="1:1" x14ac:dyDescent="0.2">
      <c r="A160" s="109" t="s">
        <v>1379</v>
      </c>
    </row>
    <row r="161" spans="1:1" x14ac:dyDescent="0.2">
      <c r="A161" s="109" t="s">
        <v>1378</v>
      </c>
    </row>
    <row r="162" spans="1:1" x14ac:dyDescent="0.2">
      <c r="A162" s="109" t="s">
        <v>1377</v>
      </c>
    </row>
    <row r="163" spans="1:1" x14ac:dyDescent="0.2">
      <c r="A163" s="109" t="s">
        <v>1376</v>
      </c>
    </row>
    <row r="164" spans="1:1" x14ac:dyDescent="0.2">
      <c r="A164" s="109" t="s">
        <v>1375</v>
      </c>
    </row>
  </sheetData>
  <mergeCells count="158">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13:D13"/>
    <mergeCell ref="E13:K13"/>
    <mergeCell ref="B14:D14"/>
    <mergeCell ref="E14:K14"/>
    <mergeCell ref="A15:K15"/>
    <mergeCell ref="A16:K16"/>
    <mergeCell ref="B10:D10"/>
    <mergeCell ref="E10:K10"/>
    <mergeCell ref="B11:D11"/>
    <mergeCell ref="E11:K11"/>
    <mergeCell ref="B12:D12"/>
    <mergeCell ref="E12:K12"/>
    <mergeCell ref="B22:C22"/>
    <mergeCell ref="D22:K22"/>
    <mergeCell ref="B23:C23"/>
    <mergeCell ref="D23:K23"/>
    <mergeCell ref="B24:C24"/>
    <mergeCell ref="D24:K24"/>
    <mergeCell ref="B18:C18"/>
    <mergeCell ref="D18:K18"/>
    <mergeCell ref="B19:C19"/>
    <mergeCell ref="D19:K19"/>
    <mergeCell ref="A20:K20"/>
    <mergeCell ref="B21:C21"/>
    <mergeCell ref="D21:K21"/>
    <mergeCell ref="A28:K28"/>
    <mergeCell ref="B29:C29"/>
    <mergeCell ref="D29:K29"/>
    <mergeCell ref="B30:C30"/>
    <mergeCell ref="D30:K30"/>
    <mergeCell ref="B31:C31"/>
    <mergeCell ref="D31:K31"/>
    <mergeCell ref="B25:C25"/>
    <mergeCell ref="D25:K25"/>
    <mergeCell ref="B26:C26"/>
    <mergeCell ref="D26:K26"/>
    <mergeCell ref="B27:C27"/>
    <mergeCell ref="D27:K27"/>
    <mergeCell ref="B34:C34"/>
    <mergeCell ref="D34:K34"/>
    <mergeCell ref="A35:K35"/>
    <mergeCell ref="A36:C36"/>
    <mergeCell ref="B37:C37"/>
    <mergeCell ref="B38:C38"/>
    <mergeCell ref="A32:K32"/>
    <mergeCell ref="B33:C33"/>
    <mergeCell ref="D33:E33"/>
    <mergeCell ref="F33:G33"/>
    <mergeCell ref="H33:I33"/>
    <mergeCell ref="J33:K33"/>
    <mergeCell ref="B39:C39"/>
    <mergeCell ref="B40:C40"/>
    <mergeCell ref="A41:K41"/>
    <mergeCell ref="A42:A52"/>
    <mergeCell ref="B42:K42"/>
    <mergeCell ref="B43:C43"/>
    <mergeCell ref="D43:I43"/>
    <mergeCell ref="J43:K43"/>
    <mergeCell ref="B44:C44"/>
    <mergeCell ref="D44:I44"/>
    <mergeCell ref="B47:C47"/>
    <mergeCell ref="D47:I47"/>
    <mergeCell ref="J47:K47"/>
    <mergeCell ref="B48:C48"/>
    <mergeCell ref="D48:I48"/>
    <mergeCell ref="J48:K48"/>
    <mergeCell ref="J44:K44"/>
    <mergeCell ref="B45:C45"/>
    <mergeCell ref="D45:I45"/>
    <mergeCell ref="J45:K45"/>
    <mergeCell ref="B46:C46"/>
    <mergeCell ref="D46:I46"/>
    <mergeCell ref="J46:K46"/>
    <mergeCell ref="B51:C51"/>
    <mergeCell ref="D51:I51"/>
    <mergeCell ref="J51:K51"/>
    <mergeCell ref="B52:C52"/>
    <mergeCell ref="D52:I52"/>
    <mergeCell ref="J52:K52"/>
    <mergeCell ref="B49:C49"/>
    <mergeCell ref="D49:I49"/>
    <mergeCell ref="J49:K49"/>
    <mergeCell ref="B50:C50"/>
    <mergeCell ref="D50:I50"/>
    <mergeCell ref="J50:K50"/>
    <mergeCell ref="F56:G56"/>
    <mergeCell ref="H56:I56"/>
    <mergeCell ref="J56:K56"/>
    <mergeCell ref="B57:C57"/>
    <mergeCell ref="D57:E57"/>
    <mergeCell ref="F57:G57"/>
    <mergeCell ref="H57:I57"/>
    <mergeCell ref="J57:K57"/>
    <mergeCell ref="A53:K53"/>
    <mergeCell ref="A54:A64"/>
    <mergeCell ref="B54:K54"/>
    <mergeCell ref="B55:C55"/>
    <mergeCell ref="D55:E55"/>
    <mergeCell ref="F55:G55"/>
    <mergeCell ref="H55:I55"/>
    <mergeCell ref="J55:K55"/>
    <mergeCell ref="B56:C56"/>
    <mergeCell ref="D56:E56"/>
    <mergeCell ref="B58:C58"/>
    <mergeCell ref="D58:E58"/>
    <mergeCell ref="F58:G58"/>
    <mergeCell ref="H58:I58"/>
    <mergeCell ref="J58:K58"/>
    <mergeCell ref="B59:C59"/>
    <mergeCell ref="D59:E59"/>
    <mergeCell ref="F59:G59"/>
    <mergeCell ref="H59:I59"/>
    <mergeCell ref="J59:K59"/>
    <mergeCell ref="B60:C60"/>
    <mergeCell ref="D60:E60"/>
    <mergeCell ref="F60:G60"/>
    <mergeCell ref="H60:I60"/>
    <mergeCell ref="J60:K60"/>
    <mergeCell ref="B61:C61"/>
    <mergeCell ref="D61:E61"/>
    <mergeCell ref="F61:G61"/>
    <mergeCell ref="H61:I61"/>
    <mergeCell ref="J61:K61"/>
    <mergeCell ref="B66:C66"/>
    <mergeCell ref="D66:K66"/>
    <mergeCell ref="B64:C64"/>
    <mergeCell ref="D64:E64"/>
    <mergeCell ref="F64:G64"/>
    <mergeCell ref="H64:I64"/>
    <mergeCell ref="J64:K64"/>
    <mergeCell ref="A65:K65"/>
    <mergeCell ref="B62:C62"/>
    <mergeCell ref="D62:E62"/>
    <mergeCell ref="F62:G62"/>
    <mergeCell ref="H62:I62"/>
    <mergeCell ref="J62:K62"/>
    <mergeCell ref="B63:C63"/>
    <mergeCell ref="D63:E63"/>
    <mergeCell ref="F63:G63"/>
    <mergeCell ref="H63:I63"/>
    <mergeCell ref="J63:K63"/>
  </mergeCells>
  <conditionalFormatting sqref="F33:G33 J33:K33 D22:D24">
    <cfRule type="containsText" dxfId="33" priority="3" stopIfTrue="1" operator="containsText" text="wybierz">
      <formula>NOT(ISERROR(SEARCH("wybierz",D22)))</formula>
    </cfRule>
  </conditionalFormatting>
  <conditionalFormatting sqref="D25">
    <cfRule type="containsText" dxfId="32" priority="2" stopIfTrue="1" operator="containsText" text="wybierz">
      <formula>NOT(ISERROR(SEARCH("wybierz",D25)))</formula>
    </cfRule>
  </conditionalFormatting>
  <conditionalFormatting sqref="D26">
    <cfRule type="containsText" dxfId="31" priority="1" stopIfTrue="1" operator="containsText" text="wybierz">
      <formula>NOT(ISERROR(SEARCH("wybierz",D26)))</formula>
    </cfRule>
  </conditionalFormatting>
  <dataValidations count="7">
    <dataValidation allowBlank="1" showInputMessage="1" showErrorMessage="1" prompt="zgodnie z właściwym PO" sqref="E11:K13 JA11:JG13 SW11:TC13 ACS11:ACY13 AMO11:AMU13 AWK11:AWQ13 BGG11:BGM13 BQC11:BQI13 BZY11:CAE13 CJU11:CKA13 CTQ11:CTW13 DDM11:DDS13 DNI11:DNO13 DXE11:DXK13 EHA11:EHG13 EQW11:ERC13 FAS11:FAY13 FKO11:FKU13 FUK11:FUQ13 GEG11:GEM13 GOC11:GOI13 GXY11:GYE13 HHU11:HIA13 HRQ11:HRW13 IBM11:IBS13 ILI11:ILO13 IVE11:IVK13 JFA11:JFG13 JOW11:JPC13 JYS11:JYY13 KIO11:KIU13 KSK11:KSQ13 LCG11:LCM13 LMC11:LMI13 LVY11:LWE13 MFU11:MGA13 MPQ11:MPW13 MZM11:MZS13 NJI11:NJO13 NTE11:NTK13 ODA11:ODG13 OMW11:ONC13 OWS11:OWY13 PGO11:PGU13 PQK11:PQQ13 QAG11:QAM13 QKC11:QKI13 QTY11:QUE13 RDU11:REA13 RNQ11:RNW13 RXM11:RXS13 SHI11:SHO13 SRE11:SRK13 TBA11:TBG13 TKW11:TLC13 TUS11:TUY13 UEO11:UEU13 UOK11:UOQ13 UYG11:UYM13 VIC11:VII13 VRY11:VSE13 WBU11:WCA13 WLQ11:WLW13 WVM11:WVS13 E65547:K65549 JA65547:JG65549 SW65547:TC65549 ACS65547:ACY65549 AMO65547:AMU65549 AWK65547:AWQ65549 BGG65547:BGM65549 BQC65547:BQI65549 BZY65547:CAE65549 CJU65547:CKA65549 CTQ65547:CTW65549 DDM65547:DDS65549 DNI65547:DNO65549 DXE65547:DXK65549 EHA65547:EHG65549 EQW65547:ERC65549 FAS65547:FAY65549 FKO65547:FKU65549 FUK65547:FUQ65549 GEG65547:GEM65549 GOC65547:GOI65549 GXY65547:GYE65549 HHU65547:HIA65549 HRQ65547:HRW65549 IBM65547:IBS65549 ILI65547:ILO65549 IVE65547:IVK65549 JFA65547:JFG65549 JOW65547:JPC65549 JYS65547:JYY65549 KIO65547:KIU65549 KSK65547:KSQ65549 LCG65547:LCM65549 LMC65547:LMI65549 LVY65547:LWE65549 MFU65547:MGA65549 MPQ65547:MPW65549 MZM65547:MZS65549 NJI65547:NJO65549 NTE65547:NTK65549 ODA65547:ODG65549 OMW65547:ONC65549 OWS65547:OWY65549 PGO65547:PGU65549 PQK65547:PQQ65549 QAG65547:QAM65549 QKC65547:QKI65549 QTY65547:QUE65549 RDU65547:REA65549 RNQ65547:RNW65549 RXM65547:RXS65549 SHI65547:SHO65549 SRE65547:SRK65549 TBA65547:TBG65549 TKW65547:TLC65549 TUS65547:TUY65549 UEO65547:UEU65549 UOK65547:UOQ65549 UYG65547:UYM65549 VIC65547:VII65549 VRY65547:VSE65549 WBU65547:WCA65549 WLQ65547:WLW65549 WVM65547:WVS65549 E131083:K131085 JA131083:JG131085 SW131083:TC131085 ACS131083:ACY131085 AMO131083:AMU131085 AWK131083:AWQ131085 BGG131083:BGM131085 BQC131083:BQI131085 BZY131083:CAE131085 CJU131083:CKA131085 CTQ131083:CTW131085 DDM131083:DDS131085 DNI131083:DNO131085 DXE131083:DXK131085 EHA131083:EHG131085 EQW131083:ERC131085 FAS131083:FAY131085 FKO131083:FKU131085 FUK131083:FUQ131085 GEG131083:GEM131085 GOC131083:GOI131085 GXY131083:GYE131085 HHU131083:HIA131085 HRQ131083:HRW131085 IBM131083:IBS131085 ILI131083:ILO131085 IVE131083:IVK131085 JFA131083:JFG131085 JOW131083:JPC131085 JYS131083:JYY131085 KIO131083:KIU131085 KSK131083:KSQ131085 LCG131083:LCM131085 LMC131083:LMI131085 LVY131083:LWE131085 MFU131083:MGA131085 MPQ131083:MPW131085 MZM131083:MZS131085 NJI131083:NJO131085 NTE131083:NTK131085 ODA131083:ODG131085 OMW131083:ONC131085 OWS131083:OWY131085 PGO131083:PGU131085 PQK131083:PQQ131085 QAG131083:QAM131085 QKC131083:QKI131085 QTY131083:QUE131085 RDU131083:REA131085 RNQ131083:RNW131085 RXM131083:RXS131085 SHI131083:SHO131085 SRE131083:SRK131085 TBA131083:TBG131085 TKW131083:TLC131085 TUS131083:TUY131085 UEO131083:UEU131085 UOK131083:UOQ131085 UYG131083:UYM131085 VIC131083:VII131085 VRY131083:VSE131085 WBU131083:WCA131085 WLQ131083:WLW131085 WVM131083:WVS131085 E196619:K196621 JA196619:JG196621 SW196619:TC196621 ACS196619:ACY196621 AMO196619:AMU196621 AWK196619:AWQ196621 BGG196619:BGM196621 BQC196619:BQI196621 BZY196619:CAE196621 CJU196619:CKA196621 CTQ196619:CTW196621 DDM196619:DDS196621 DNI196619:DNO196621 DXE196619:DXK196621 EHA196619:EHG196621 EQW196619:ERC196621 FAS196619:FAY196621 FKO196619:FKU196621 FUK196619:FUQ196621 GEG196619:GEM196621 GOC196619:GOI196621 GXY196619:GYE196621 HHU196619:HIA196621 HRQ196619:HRW196621 IBM196619:IBS196621 ILI196619:ILO196621 IVE196619:IVK196621 JFA196619:JFG196621 JOW196619:JPC196621 JYS196619:JYY196621 KIO196619:KIU196621 KSK196619:KSQ196621 LCG196619:LCM196621 LMC196619:LMI196621 LVY196619:LWE196621 MFU196619:MGA196621 MPQ196619:MPW196621 MZM196619:MZS196621 NJI196619:NJO196621 NTE196619:NTK196621 ODA196619:ODG196621 OMW196619:ONC196621 OWS196619:OWY196621 PGO196619:PGU196621 PQK196619:PQQ196621 QAG196619:QAM196621 QKC196619:QKI196621 QTY196619:QUE196621 RDU196619:REA196621 RNQ196619:RNW196621 RXM196619:RXS196621 SHI196619:SHO196621 SRE196619:SRK196621 TBA196619:TBG196621 TKW196619:TLC196621 TUS196619:TUY196621 UEO196619:UEU196621 UOK196619:UOQ196621 UYG196619:UYM196621 VIC196619:VII196621 VRY196619:VSE196621 WBU196619:WCA196621 WLQ196619:WLW196621 WVM196619:WVS196621 E262155:K262157 JA262155:JG262157 SW262155:TC262157 ACS262155:ACY262157 AMO262155:AMU262157 AWK262155:AWQ262157 BGG262155:BGM262157 BQC262155:BQI262157 BZY262155:CAE262157 CJU262155:CKA262157 CTQ262155:CTW262157 DDM262155:DDS262157 DNI262155:DNO262157 DXE262155:DXK262157 EHA262155:EHG262157 EQW262155:ERC262157 FAS262155:FAY262157 FKO262155:FKU262157 FUK262155:FUQ262157 GEG262155:GEM262157 GOC262155:GOI262157 GXY262155:GYE262157 HHU262155:HIA262157 HRQ262155:HRW262157 IBM262155:IBS262157 ILI262155:ILO262157 IVE262155:IVK262157 JFA262155:JFG262157 JOW262155:JPC262157 JYS262155:JYY262157 KIO262155:KIU262157 KSK262155:KSQ262157 LCG262155:LCM262157 LMC262155:LMI262157 LVY262155:LWE262157 MFU262155:MGA262157 MPQ262155:MPW262157 MZM262155:MZS262157 NJI262155:NJO262157 NTE262155:NTK262157 ODA262155:ODG262157 OMW262155:ONC262157 OWS262155:OWY262157 PGO262155:PGU262157 PQK262155:PQQ262157 QAG262155:QAM262157 QKC262155:QKI262157 QTY262155:QUE262157 RDU262155:REA262157 RNQ262155:RNW262157 RXM262155:RXS262157 SHI262155:SHO262157 SRE262155:SRK262157 TBA262155:TBG262157 TKW262155:TLC262157 TUS262155:TUY262157 UEO262155:UEU262157 UOK262155:UOQ262157 UYG262155:UYM262157 VIC262155:VII262157 VRY262155:VSE262157 WBU262155:WCA262157 WLQ262155:WLW262157 WVM262155:WVS262157 E327691:K327693 JA327691:JG327693 SW327691:TC327693 ACS327691:ACY327693 AMO327691:AMU327693 AWK327691:AWQ327693 BGG327691:BGM327693 BQC327691:BQI327693 BZY327691:CAE327693 CJU327691:CKA327693 CTQ327691:CTW327693 DDM327691:DDS327693 DNI327691:DNO327693 DXE327691:DXK327693 EHA327691:EHG327693 EQW327691:ERC327693 FAS327691:FAY327693 FKO327691:FKU327693 FUK327691:FUQ327693 GEG327691:GEM327693 GOC327691:GOI327693 GXY327691:GYE327693 HHU327691:HIA327693 HRQ327691:HRW327693 IBM327691:IBS327693 ILI327691:ILO327693 IVE327691:IVK327693 JFA327691:JFG327693 JOW327691:JPC327693 JYS327691:JYY327693 KIO327691:KIU327693 KSK327691:KSQ327693 LCG327691:LCM327693 LMC327691:LMI327693 LVY327691:LWE327693 MFU327691:MGA327693 MPQ327691:MPW327693 MZM327691:MZS327693 NJI327691:NJO327693 NTE327691:NTK327693 ODA327691:ODG327693 OMW327691:ONC327693 OWS327691:OWY327693 PGO327691:PGU327693 PQK327691:PQQ327693 QAG327691:QAM327693 QKC327691:QKI327693 QTY327691:QUE327693 RDU327691:REA327693 RNQ327691:RNW327693 RXM327691:RXS327693 SHI327691:SHO327693 SRE327691:SRK327693 TBA327691:TBG327693 TKW327691:TLC327693 TUS327691:TUY327693 UEO327691:UEU327693 UOK327691:UOQ327693 UYG327691:UYM327693 VIC327691:VII327693 VRY327691:VSE327693 WBU327691:WCA327693 WLQ327691:WLW327693 WVM327691:WVS327693 E393227:K393229 JA393227:JG393229 SW393227:TC393229 ACS393227:ACY393229 AMO393227:AMU393229 AWK393227:AWQ393229 BGG393227:BGM393229 BQC393227:BQI393229 BZY393227:CAE393229 CJU393227:CKA393229 CTQ393227:CTW393229 DDM393227:DDS393229 DNI393227:DNO393229 DXE393227:DXK393229 EHA393227:EHG393229 EQW393227:ERC393229 FAS393227:FAY393229 FKO393227:FKU393229 FUK393227:FUQ393229 GEG393227:GEM393229 GOC393227:GOI393229 GXY393227:GYE393229 HHU393227:HIA393229 HRQ393227:HRW393229 IBM393227:IBS393229 ILI393227:ILO393229 IVE393227:IVK393229 JFA393227:JFG393229 JOW393227:JPC393229 JYS393227:JYY393229 KIO393227:KIU393229 KSK393227:KSQ393229 LCG393227:LCM393229 LMC393227:LMI393229 LVY393227:LWE393229 MFU393227:MGA393229 MPQ393227:MPW393229 MZM393227:MZS393229 NJI393227:NJO393229 NTE393227:NTK393229 ODA393227:ODG393229 OMW393227:ONC393229 OWS393227:OWY393229 PGO393227:PGU393229 PQK393227:PQQ393229 QAG393227:QAM393229 QKC393227:QKI393229 QTY393227:QUE393229 RDU393227:REA393229 RNQ393227:RNW393229 RXM393227:RXS393229 SHI393227:SHO393229 SRE393227:SRK393229 TBA393227:TBG393229 TKW393227:TLC393229 TUS393227:TUY393229 UEO393227:UEU393229 UOK393227:UOQ393229 UYG393227:UYM393229 VIC393227:VII393229 VRY393227:VSE393229 WBU393227:WCA393229 WLQ393227:WLW393229 WVM393227:WVS393229 E458763:K458765 JA458763:JG458765 SW458763:TC458765 ACS458763:ACY458765 AMO458763:AMU458765 AWK458763:AWQ458765 BGG458763:BGM458765 BQC458763:BQI458765 BZY458763:CAE458765 CJU458763:CKA458765 CTQ458763:CTW458765 DDM458763:DDS458765 DNI458763:DNO458765 DXE458763:DXK458765 EHA458763:EHG458765 EQW458763:ERC458765 FAS458763:FAY458765 FKO458763:FKU458765 FUK458763:FUQ458765 GEG458763:GEM458765 GOC458763:GOI458765 GXY458763:GYE458765 HHU458763:HIA458765 HRQ458763:HRW458765 IBM458763:IBS458765 ILI458763:ILO458765 IVE458763:IVK458765 JFA458763:JFG458765 JOW458763:JPC458765 JYS458763:JYY458765 KIO458763:KIU458765 KSK458763:KSQ458765 LCG458763:LCM458765 LMC458763:LMI458765 LVY458763:LWE458765 MFU458763:MGA458765 MPQ458763:MPW458765 MZM458763:MZS458765 NJI458763:NJO458765 NTE458763:NTK458765 ODA458763:ODG458765 OMW458763:ONC458765 OWS458763:OWY458765 PGO458763:PGU458765 PQK458763:PQQ458765 QAG458763:QAM458765 QKC458763:QKI458765 QTY458763:QUE458765 RDU458763:REA458765 RNQ458763:RNW458765 RXM458763:RXS458765 SHI458763:SHO458765 SRE458763:SRK458765 TBA458763:TBG458765 TKW458763:TLC458765 TUS458763:TUY458765 UEO458763:UEU458765 UOK458763:UOQ458765 UYG458763:UYM458765 VIC458763:VII458765 VRY458763:VSE458765 WBU458763:WCA458765 WLQ458763:WLW458765 WVM458763:WVS458765 E524299:K524301 JA524299:JG524301 SW524299:TC524301 ACS524299:ACY524301 AMO524299:AMU524301 AWK524299:AWQ524301 BGG524299:BGM524301 BQC524299:BQI524301 BZY524299:CAE524301 CJU524299:CKA524301 CTQ524299:CTW524301 DDM524299:DDS524301 DNI524299:DNO524301 DXE524299:DXK524301 EHA524299:EHG524301 EQW524299:ERC524301 FAS524299:FAY524301 FKO524299:FKU524301 FUK524299:FUQ524301 GEG524299:GEM524301 GOC524299:GOI524301 GXY524299:GYE524301 HHU524299:HIA524301 HRQ524299:HRW524301 IBM524299:IBS524301 ILI524299:ILO524301 IVE524299:IVK524301 JFA524299:JFG524301 JOW524299:JPC524301 JYS524299:JYY524301 KIO524299:KIU524301 KSK524299:KSQ524301 LCG524299:LCM524301 LMC524299:LMI524301 LVY524299:LWE524301 MFU524299:MGA524301 MPQ524299:MPW524301 MZM524299:MZS524301 NJI524299:NJO524301 NTE524299:NTK524301 ODA524299:ODG524301 OMW524299:ONC524301 OWS524299:OWY524301 PGO524299:PGU524301 PQK524299:PQQ524301 QAG524299:QAM524301 QKC524299:QKI524301 QTY524299:QUE524301 RDU524299:REA524301 RNQ524299:RNW524301 RXM524299:RXS524301 SHI524299:SHO524301 SRE524299:SRK524301 TBA524299:TBG524301 TKW524299:TLC524301 TUS524299:TUY524301 UEO524299:UEU524301 UOK524299:UOQ524301 UYG524299:UYM524301 VIC524299:VII524301 VRY524299:VSE524301 WBU524299:WCA524301 WLQ524299:WLW524301 WVM524299:WVS524301 E589835:K589837 JA589835:JG589837 SW589835:TC589837 ACS589835:ACY589837 AMO589835:AMU589837 AWK589835:AWQ589837 BGG589835:BGM589837 BQC589835:BQI589837 BZY589835:CAE589837 CJU589835:CKA589837 CTQ589835:CTW589837 DDM589835:DDS589837 DNI589835:DNO589837 DXE589835:DXK589837 EHA589835:EHG589837 EQW589835:ERC589837 FAS589835:FAY589837 FKO589835:FKU589837 FUK589835:FUQ589837 GEG589835:GEM589837 GOC589835:GOI589837 GXY589835:GYE589837 HHU589835:HIA589837 HRQ589835:HRW589837 IBM589835:IBS589837 ILI589835:ILO589837 IVE589835:IVK589837 JFA589835:JFG589837 JOW589835:JPC589837 JYS589835:JYY589837 KIO589835:KIU589837 KSK589835:KSQ589837 LCG589835:LCM589837 LMC589835:LMI589837 LVY589835:LWE589837 MFU589835:MGA589837 MPQ589835:MPW589837 MZM589835:MZS589837 NJI589835:NJO589837 NTE589835:NTK589837 ODA589835:ODG589837 OMW589835:ONC589837 OWS589835:OWY589837 PGO589835:PGU589837 PQK589835:PQQ589837 QAG589835:QAM589837 QKC589835:QKI589837 QTY589835:QUE589837 RDU589835:REA589837 RNQ589835:RNW589837 RXM589835:RXS589837 SHI589835:SHO589837 SRE589835:SRK589837 TBA589835:TBG589837 TKW589835:TLC589837 TUS589835:TUY589837 UEO589835:UEU589837 UOK589835:UOQ589837 UYG589835:UYM589837 VIC589835:VII589837 VRY589835:VSE589837 WBU589835:WCA589837 WLQ589835:WLW589837 WVM589835:WVS589837 E655371:K655373 JA655371:JG655373 SW655371:TC655373 ACS655371:ACY655373 AMO655371:AMU655373 AWK655371:AWQ655373 BGG655371:BGM655373 BQC655371:BQI655373 BZY655371:CAE655373 CJU655371:CKA655373 CTQ655371:CTW655373 DDM655371:DDS655373 DNI655371:DNO655373 DXE655371:DXK655373 EHA655371:EHG655373 EQW655371:ERC655373 FAS655371:FAY655373 FKO655371:FKU655373 FUK655371:FUQ655373 GEG655371:GEM655373 GOC655371:GOI655373 GXY655371:GYE655373 HHU655371:HIA655373 HRQ655371:HRW655373 IBM655371:IBS655373 ILI655371:ILO655373 IVE655371:IVK655373 JFA655371:JFG655373 JOW655371:JPC655373 JYS655371:JYY655373 KIO655371:KIU655373 KSK655371:KSQ655373 LCG655371:LCM655373 LMC655371:LMI655373 LVY655371:LWE655373 MFU655371:MGA655373 MPQ655371:MPW655373 MZM655371:MZS655373 NJI655371:NJO655373 NTE655371:NTK655373 ODA655371:ODG655373 OMW655371:ONC655373 OWS655371:OWY655373 PGO655371:PGU655373 PQK655371:PQQ655373 QAG655371:QAM655373 QKC655371:QKI655373 QTY655371:QUE655373 RDU655371:REA655373 RNQ655371:RNW655373 RXM655371:RXS655373 SHI655371:SHO655373 SRE655371:SRK655373 TBA655371:TBG655373 TKW655371:TLC655373 TUS655371:TUY655373 UEO655371:UEU655373 UOK655371:UOQ655373 UYG655371:UYM655373 VIC655371:VII655373 VRY655371:VSE655373 WBU655371:WCA655373 WLQ655371:WLW655373 WVM655371:WVS655373 E720907:K720909 JA720907:JG720909 SW720907:TC720909 ACS720907:ACY720909 AMO720907:AMU720909 AWK720907:AWQ720909 BGG720907:BGM720909 BQC720907:BQI720909 BZY720907:CAE720909 CJU720907:CKA720909 CTQ720907:CTW720909 DDM720907:DDS720909 DNI720907:DNO720909 DXE720907:DXK720909 EHA720907:EHG720909 EQW720907:ERC720909 FAS720907:FAY720909 FKO720907:FKU720909 FUK720907:FUQ720909 GEG720907:GEM720909 GOC720907:GOI720909 GXY720907:GYE720909 HHU720907:HIA720909 HRQ720907:HRW720909 IBM720907:IBS720909 ILI720907:ILO720909 IVE720907:IVK720909 JFA720907:JFG720909 JOW720907:JPC720909 JYS720907:JYY720909 KIO720907:KIU720909 KSK720907:KSQ720909 LCG720907:LCM720909 LMC720907:LMI720909 LVY720907:LWE720909 MFU720907:MGA720909 MPQ720907:MPW720909 MZM720907:MZS720909 NJI720907:NJO720909 NTE720907:NTK720909 ODA720907:ODG720909 OMW720907:ONC720909 OWS720907:OWY720909 PGO720907:PGU720909 PQK720907:PQQ720909 QAG720907:QAM720909 QKC720907:QKI720909 QTY720907:QUE720909 RDU720907:REA720909 RNQ720907:RNW720909 RXM720907:RXS720909 SHI720907:SHO720909 SRE720907:SRK720909 TBA720907:TBG720909 TKW720907:TLC720909 TUS720907:TUY720909 UEO720907:UEU720909 UOK720907:UOQ720909 UYG720907:UYM720909 VIC720907:VII720909 VRY720907:VSE720909 WBU720907:WCA720909 WLQ720907:WLW720909 WVM720907:WVS720909 E786443:K786445 JA786443:JG786445 SW786443:TC786445 ACS786443:ACY786445 AMO786443:AMU786445 AWK786443:AWQ786445 BGG786443:BGM786445 BQC786443:BQI786445 BZY786443:CAE786445 CJU786443:CKA786445 CTQ786443:CTW786445 DDM786443:DDS786445 DNI786443:DNO786445 DXE786443:DXK786445 EHA786443:EHG786445 EQW786443:ERC786445 FAS786443:FAY786445 FKO786443:FKU786445 FUK786443:FUQ786445 GEG786443:GEM786445 GOC786443:GOI786445 GXY786443:GYE786445 HHU786443:HIA786445 HRQ786443:HRW786445 IBM786443:IBS786445 ILI786443:ILO786445 IVE786443:IVK786445 JFA786443:JFG786445 JOW786443:JPC786445 JYS786443:JYY786445 KIO786443:KIU786445 KSK786443:KSQ786445 LCG786443:LCM786445 LMC786443:LMI786445 LVY786443:LWE786445 MFU786443:MGA786445 MPQ786443:MPW786445 MZM786443:MZS786445 NJI786443:NJO786445 NTE786443:NTK786445 ODA786443:ODG786445 OMW786443:ONC786445 OWS786443:OWY786445 PGO786443:PGU786445 PQK786443:PQQ786445 QAG786443:QAM786445 QKC786443:QKI786445 QTY786443:QUE786445 RDU786443:REA786445 RNQ786443:RNW786445 RXM786443:RXS786445 SHI786443:SHO786445 SRE786443:SRK786445 TBA786443:TBG786445 TKW786443:TLC786445 TUS786443:TUY786445 UEO786443:UEU786445 UOK786443:UOQ786445 UYG786443:UYM786445 VIC786443:VII786445 VRY786443:VSE786445 WBU786443:WCA786445 WLQ786443:WLW786445 WVM786443:WVS786445 E851979:K851981 JA851979:JG851981 SW851979:TC851981 ACS851979:ACY851981 AMO851979:AMU851981 AWK851979:AWQ851981 BGG851979:BGM851981 BQC851979:BQI851981 BZY851979:CAE851981 CJU851979:CKA851981 CTQ851979:CTW851981 DDM851979:DDS851981 DNI851979:DNO851981 DXE851979:DXK851981 EHA851979:EHG851981 EQW851979:ERC851981 FAS851979:FAY851981 FKO851979:FKU851981 FUK851979:FUQ851981 GEG851979:GEM851981 GOC851979:GOI851981 GXY851979:GYE851981 HHU851979:HIA851981 HRQ851979:HRW851981 IBM851979:IBS851981 ILI851979:ILO851981 IVE851979:IVK851981 JFA851979:JFG851981 JOW851979:JPC851981 JYS851979:JYY851981 KIO851979:KIU851981 KSK851979:KSQ851981 LCG851979:LCM851981 LMC851979:LMI851981 LVY851979:LWE851981 MFU851979:MGA851981 MPQ851979:MPW851981 MZM851979:MZS851981 NJI851979:NJO851981 NTE851979:NTK851981 ODA851979:ODG851981 OMW851979:ONC851981 OWS851979:OWY851981 PGO851979:PGU851981 PQK851979:PQQ851981 QAG851979:QAM851981 QKC851979:QKI851981 QTY851979:QUE851981 RDU851979:REA851981 RNQ851979:RNW851981 RXM851979:RXS851981 SHI851979:SHO851981 SRE851979:SRK851981 TBA851979:TBG851981 TKW851979:TLC851981 TUS851979:TUY851981 UEO851979:UEU851981 UOK851979:UOQ851981 UYG851979:UYM851981 VIC851979:VII851981 VRY851979:VSE851981 WBU851979:WCA851981 WLQ851979:WLW851981 WVM851979:WVS851981 E917515:K917517 JA917515:JG917517 SW917515:TC917517 ACS917515:ACY917517 AMO917515:AMU917517 AWK917515:AWQ917517 BGG917515:BGM917517 BQC917515:BQI917517 BZY917515:CAE917517 CJU917515:CKA917517 CTQ917515:CTW917517 DDM917515:DDS917517 DNI917515:DNO917517 DXE917515:DXK917517 EHA917515:EHG917517 EQW917515:ERC917517 FAS917515:FAY917517 FKO917515:FKU917517 FUK917515:FUQ917517 GEG917515:GEM917517 GOC917515:GOI917517 GXY917515:GYE917517 HHU917515:HIA917517 HRQ917515:HRW917517 IBM917515:IBS917517 ILI917515:ILO917517 IVE917515:IVK917517 JFA917515:JFG917517 JOW917515:JPC917517 JYS917515:JYY917517 KIO917515:KIU917517 KSK917515:KSQ917517 LCG917515:LCM917517 LMC917515:LMI917517 LVY917515:LWE917517 MFU917515:MGA917517 MPQ917515:MPW917517 MZM917515:MZS917517 NJI917515:NJO917517 NTE917515:NTK917517 ODA917515:ODG917517 OMW917515:ONC917517 OWS917515:OWY917517 PGO917515:PGU917517 PQK917515:PQQ917517 QAG917515:QAM917517 QKC917515:QKI917517 QTY917515:QUE917517 RDU917515:REA917517 RNQ917515:RNW917517 RXM917515:RXS917517 SHI917515:SHO917517 SRE917515:SRK917517 TBA917515:TBG917517 TKW917515:TLC917517 TUS917515:TUY917517 UEO917515:UEU917517 UOK917515:UOQ917517 UYG917515:UYM917517 VIC917515:VII917517 VRY917515:VSE917517 WBU917515:WCA917517 WLQ917515:WLW917517 WVM917515:WVS917517 E983051:K983053 JA983051:JG983053 SW983051:TC983053 ACS983051:ACY983053 AMO983051:AMU983053 AWK983051:AWQ983053 BGG983051:BGM983053 BQC983051:BQI983053 BZY983051:CAE983053 CJU983051:CKA983053 CTQ983051:CTW983053 DDM983051:DDS983053 DNI983051:DNO983053 DXE983051:DXK983053 EHA983051:EHG983053 EQW983051:ERC983053 FAS983051:FAY983053 FKO983051:FKU983053 FUK983051:FUQ983053 GEG983051:GEM983053 GOC983051:GOI983053 GXY983051:GYE983053 HHU983051:HIA983053 HRQ983051:HRW983053 IBM983051:IBS983053 ILI983051:ILO983053 IVE983051:IVK983053 JFA983051:JFG983053 JOW983051:JPC983053 JYS983051:JYY983053 KIO983051:KIU983053 KSK983051:KSQ983053 LCG983051:LCM983053 LMC983051:LMI983053 LVY983051:LWE983053 MFU983051:MGA983053 MPQ983051:MPW983053 MZM983051:MZS983053 NJI983051:NJO983053 NTE983051:NTK983053 ODA983051:ODG983053 OMW983051:ONC983053 OWS983051:OWY983053 PGO983051:PGU983053 PQK983051:PQQ983053 QAG983051:QAM983053 QKC983051:QKI983053 QTY983051:QUE983053 RDU983051:REA983053 RNQ983051:RNW983053 RXM983051:RXS983053 SHI983051:SHO983053 SRE983051:SRK983053 TBA983051:TBG983053 TKW983051:TLC983053 TUS983051:TUY983053 UEO983051:UEU983053 UOK983051:UOQ983053 UYG983051:UYM983053 VIC983051:VII983053 VRY983051:VSE983053 WBU983051:WCA983053 WLQ983051:WLW983053 WVM983051:WVS983053"/>
    <dataValidation type="list" allowBlank="1" showInputMessage="1" showErrorMessage="1" sqref="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formula1>#REF!</formula1>
    </dataValidation>
    <dataValidation type="list" allowBlank="1" showInputMessage="1" showErrorMessage="1" prompt="wybierz Program z listy" sqref="E10:K10 JA10:JG10 SW10:TC10 ACS10:ACY10 AMO10:AMU10 AWK10:AWQ10 BGG10:BGM10 BQC10:BQI10 BZY10:CAE10 CJU10:CKA10 CTQ10:CTW10 DDM10:DDS10 DNI10:DNO10 DXE10:DXK10 EHA10:EHG10 EQW10:ERC10 FAS10:FAY10 FKO10:FKU10 FUK10:FUQ10 GEG10:GEM10 GOC10:GOI10 GXY10:GYE10 HHU10:HIA10 HRQ10:HRW10 IBM10:IBS10 ILI10:ILO10 IVE10:IVK10 JFA10:JFG10 JOW10:JPC10 JYS10:JYY10 KIO10:KIU10 KSK10:KSQ10 LCG10:LCM10 LMC10:LMI10 LVY10:LWE10 MFU10:MGA10 MPQ10:MPW10 MZM10:MZS10 NJI10:NJO10 NTE10:NTK10 ODA10:ODG10 OMW10:ONC10 OWS10:OWY10 PGO10:PGU10 PQK10:PQQ10 QAG10:QAM10 QKC10:QKI10 QTY10:QUE10 RDU10:REA10 RNQ10:RNW10 RXM10:RXS10 SHI10:SHO10 SRE10:SRK10 TBA10:TBG10 TKW10:TLC10 TUS10:TUY10 UEO10:UEU10 UOK10:UOQ10 UYG10:UYM10 VIC10:VII10 VRY10:VSE10 WBU10:WCA10 WLQ10:WLW10 WVM10:WVS10 E65546:K65546 JA65546:JG65546 SW65546:TC65546 ACS65546:ACY65546 AMO65546:AMU65546 AWK65546:AWQ65546 BGG65546:BGM65546 BQC65546:BQI65546 BZY65546:CAE65546 CJU65546:CKA65546 CTQ65546:CTW65546 DDM65546:DDS65546 DNI65546:DNO65546 DXE65546:DXK65546 EHA65546:EHG65546 EQW65546:ERC65546 FAS65546:FAY65546 FKO65546:FKU65546 FUK65546:FUQ65546 GEG65546:GEM65546 GOC65546:GOI65546 GXY65546:GYE65546 HHU65546:HIA65546 HRQ65546:HRW65546 IBM65546:IBS65546 ILI65546:ILO65546 IVE65546:IVK65546 JFA65546:JFG65546 JOW65546:JPC65546 JYS65546:JYY65546 KIO65546:KIU65546 KSK65546:KSQ65546 LCG65546:LCM65546 LMC65546:LMI65546 LVY65546:LWE65546 MFU65546:MGA65546 MPQ65546:MPW65546 MZM65546:MZS65546 NJI65546:NJO65546 NTE65546:NTK65546 ODA65546:ODG65546 OMW65546:ONC65546 OWS65546:OWY65546 PGO65546:PGU65546 PQK65546:PQQ65546 QAG65546:QAM65546 QKC65546:QKI65546 QTY65546:QUE65546 RDU65546:REA65546 RNQ65546:RNW65546 RXM65546:RXS65546 SHI65546:SHO65546 SRE65546:SRK65546 TBA65546:TBG65546 TKW65546:TLC65546 TUS65546:TUY65546 UEO65546:UEU65546 UOK65546:UOQ65546 UYG65546:UYM65546 VIC65546:VII65546 VRY65546:VSE65546 WBU65546:WCA65546 WLQ65546:WLW65546 WVM65546:WVS65546 E131082:K131082 JA131082:JG131082 SW131082:TC131082 ACS131082:ACY131082 AMO131082:AMU131082 AWK131082:AWQ131082 BGG131082:BGM131082 BQC131082:BQI131082 BZY131082:CAE131082 CJU131082:CKA131082 CTQ131082:CTW131082 DDM131082:DDS131082 DNI131082:DNO131082 DXE131082:DXK131082 EHA131082:EHG131082 EQW131082:ERC131082 FAS131082:FAY131082 FKO131082:FKU131082 FUK131082:FUQ131082 GEG131082:GEM131082 GOC131082:GOI131082 GXY131082:GYE131082 HHU131082:HIA131082 HRQ131082:HRW131082 IBM131082:IBS131082 ILI131082:ILO131082 IVE131082:IVK131082 JFA131082:JFG131082 JOW131082:JPC131082 JYS131082:JYY131082 KIO131082:KIU131082 KSK131082:KSQ131082 LCG131082:LCM131082 LMC131082:LMI131082 LVY131082:LWE131082 MFU131082:MGA131082 MPQ131082:MPW131082 MZM131082:MZS131082 NJI131082:NJO131082 NTE131082:NTK131082 ODA131082:ODG131082 OMW131082:ONC131082 OWS131082:OWY131082 PGO131082:PGU131082 PQK131082:PQQ131082 QAG131082:QAM131082 QKC131082:QKI131082 QTY131082:QUE131082 RDU131082:REA131082 RNQ131082:RNW131082 RXM131082:RXS131082 SHI131082:SHO131082 SRE131082:SRK131082 TBA131082:TBG131082 TKW131082:TLC131082 TUS131082:TUY131082 UEO131082:UEU131082 UOK131082:UOQ131082 UYG131082:UYM131082 VIC131082:VII131082 VRY131082:VSE131082 WBU131082:WCA131082 WLQ131082:WLW131082 WVM131082:WVS131082 E196618:K196618 JA196618:JG196618 SW196618:TC196618 ACS196618:ACY196618 AMO196618:AMU196618 AWK196618:AWQ196618 BGG196618:BGM196618 BQC196618:BQI196618 BZY196618:CAE196618 CJU196618:CKA196618 CTQ196618:CTW196618 DDM196618:DDS196618 DNI196618:DNO196618 DXE196618:DXK196618 EHA196618:EHG196618 EQW196618:ERC196618 FAS196618:FAY196618 FKO196618:FKU196618 FUK196618:FUQ196618 GEG196618:GEM196618 GOC196618:GOI196618 GXY196618:GYE196618 HHU196618:HIA196618 HRQ196618:HRW196618 IBM196618:IBS196618 ILI196618:ILO196618 IVE196618:IVK196618 JFA196618:JFG196618 JOW196618:JPC196618 JYS196618:JYY196618 KIO196618:KIU196618 KSK196618:KSQ196618 LCG196618:LCM196618 LMC196618:LMI196618 LVY196618:LWE196618 MFU196618:MGA196618 MPQ196618:MPW196618 MZM196618:MZS196618 NJI196618:NJO196618 NTE196618:NTK196618 ODA196618:ODG196618 OMW196618:ONC196618 OWS196618:OWY196618 PGO196618:PGU196618 PQK196618:PQQ196618 QAG196618:QAM196618 QKC196618:QKI196618 QTY196618:QUE196618 RDU196618:REA196618 RNQ196618:RNW196618 RXM196618:RXS196618 SHI196618:SHO196618 SRE196618:SRK196618 TBA196618:TBG196618 TKW196618:TLC196618 TUS196618:TUY196618 UEO196618:UEU196618 UOK196618:UOQ196618 UYG196618:UYM196618 VIC196618:VII196618 VRY196618:VSE196618 WBU196618:WCA196618 WLQ196618:WLW196618 WVM196618:WVS196618 E262154:K262154 JA262154:JG262154 SW262154:TC262154 ACS262154:ACY262154 AMO262154:AMU262154 AWK262154:AWQ262154 BGG262154:BGM262154 BQC262154:BQI262154 BZY262154:CAE262154 CJU262154:CKA262154 CTQ262154:CTW262154 DDM262154:DDS262154 DNI262154:DNO262154 DXE262154:DXK262154 EHA262154:EHG262154 EQW262154:ERC262154 FAS262154:FAY262154 FKO262154:FKU262154 FUK262154:FUQ262154 GEG262154:GEM262154 GOC262154:GOI262154 GXY262154:GYE262154 HHU262154:HIA262154 HRQ262154:HRW262154 IBM262154:IBS262154 ILI262154:ILO262154 IVE262154:IVK262154 JFA262154:JFG262154 JOW262154:JPC262154 JYS262154:JYY262154 KIO262154:KIU262154 KSK262154:KSQ262154 LCG262154:LCM262154 LMC262154:LMI262154 LVY262154:LWE262154 MFU262154:MGA262154 MPQ262154:MPW262154 MZM262154:MZS262154 NJI262154:NJO262154 NTE262154:NTK262154 ODA262154:ODG262154 OMW262154:ONC262154 OWS262154:OWY262154 PGO262154:PGU262154 PQK262154:PQQ262154 QAG262154:QAM262154 QKC262154:QKI262154 QTY262154:QUE262154 RDU262154:REA262154 RNQ262154:RNW262154 RXM262154:RXS262154 SHI262154:SHO262154 SRE262154:SRK262154 TBA262154:TBG262154 TKW262154:TLC262154 TUS262154:TUY262154 UEO262154:UEU262154 UOK262154:UOQ262154 UYG262154:UYM262154 VIC262154:VII262154 VRY262154:VSE262154 WBU262154:WCA262154 WLQ262154:WLW262154 WVM262154:WVS262154 E327690:K327690 JA327690:JG327690 SW327690:TC327690 ACS327690:ACY327690 AMO327690:AMU327690 AWK327690:AWQ327690 BGG327690:BGM327690 BQC327690:BQI327690 BZY327690:CAE327690 CJU327690:CKA327690 CTQ327690:CTW327690 DDM327690:DDS327690 DNI327690:DNO327690 DXE327690:DXK327690 EHA327690:EHG327690 EQW327690:ERC327690 FAS327690:FAY327690 FKO327690:FKU327690 FUK327690:FUQ327690 GEG327690:GEM327690 GOC327690:GOI327690 GXY327690:GYE327690 HHU327690:HIA327690 HRQ327690:HRW327690 IBM327690:IBS327690 ILI327690:ILO327690 IVE327690:IVK327690 JFA327690:JFG327690 JOW327690:JPC327690 JYS327690:JYY327690 KIO327690:KIU327690 KSK327690:KSQ327690 LCG327690:LCM327690 LMC327690:LMI327690 LVY327690:LWE327690 MFU327690:MGA327690 MPQ327690:MPW327690 MZM327690:MZS327690 NJI327690:NJO327690 NTE327690:NTK327690 ODA327690:ODG327690 OMW327690:ONC327690 OWS327690:OWY327690 PGO327690:PGU327690 PQK327690:PQQ327690 QAG327690:QAM327690 QKC327690:QKI327690 QTY327690:QUE327690 RDU327690:REA327690 RNQ327690:RNW327690 RXM327690:RXS327690 SHI327690:SHO327690 SRE327690:SRK327690 TBA327690:TBG327690 TKW327690:TLC327690 TUS327690:TUY327690 UEO327690:UEU327690 UOK327690:UOQ327690 UYG327690:UYM327690 VIC327690:VII327690 VRY327690:VSE327690 WBU327690:WCA327690 WLQ327690:WLW327690 WVM327690:WVS327690 E393226:K393226 JA393226:JG393226 SW393226:TC393226 ACS393226:ACY393226 AMO393226:AMU393226 AWK393226:AWQ393226 BGG393226:BGM393226 BQC393226:BQI393226 BZY393226:CAE393226 CJU393226:CKA393226 CTQ393226:CTW393226 DDM393226:DDS393226 DNI393226:DNO393226 DXE393226:DXK393226 EHA393226:EHG393226 EQW393226:ERC393226 FAS393226:FAY393226 FKO393226:FKU393226 FUK393226:FUQ393226 GEG393226:GEM393226 GOC393226:GOI393226 GXY393226:GYE393226 HHU393226:HIA393226 HRQ393226:HRW393226 IBM393226:IBS393226 ILI393226:ILO393226 IVE393226:IVK393226 JFA393226:JFG393226 JOW393226:JPC393226 JYS393226:JYY393226 KIO393226:KIU393226 KSK393226:KSQ393226 LCG393226:LCM393226 LMC393226:LMI393226 LVY393226:LWE393226 MFU393226:MGA393226 MPQ393226:MPW393226 MZM393226:MZS393226 NJI393226:NJO393226 NTE393226:NTK393226 ODA393226:ODG393226 OMW393226:ONC393226 OWS393226:OWY393226 PGO393226:PGU393226 PQK393226:PQQ393226 QAG393226:QAM393226 QKC393226:QKI393226 QTY393226:QUE393226 RDU393226:REA393226 RNQ393226:RNW393226 RXM393226:RXS393226 SHI393226:SHO393226 SRE393226:SRK393226 TBA393226:TBG393226 TKW393226:TLC393226 TUS393226:TUY393226 UEO393226:UEU393226 UOK393226:UOQ393226 UYG393226:UYM393226 VIC393226:VII393226 VRY393226:VSE393226 WBU393226:WCA393226 WLQ393226:WLW393226 WVM393226:WVS393226 E458762:K458762 JA458762:JG458762 SW458762:TC458762 ACS458762:ACY458762 AMO458762:AMU458762 AWK458762:AWQ458762 BGG458762:BGM458762 BQC458762:BQI458762 BZY458762:CAE458762 CJU458762:CKA458762 CTQ458762:CTW458762 DDM458762:DDS458762 DNI458762:DNO458762 DXE458762:DXK458762 EHA458762:EHG458762 EQW458762:ERC458762 FAS458762:FAY458762 FKO458762:FKU458762 FUK458762:FUQ458762 GEG458762:GEM458762 GOC458762:GOI458762 GXY458762:GYE458762 HHU458762:HIA458762 HRQ458762:HRW458762 IBM458762:IBS458762 ILI458762:ILO458762 IVE458762:IVK458762 JFA458762:JFG458762 JOW458762:JPC458762 JYS458762:JYY458762 KIO458762:KIU458762 KSK458762:KSQ458762 LCG458762:LCM458762 LMC458762:LMI458762 LVY458762:LWE458762 MFU458762:MGA458762 MPQ458762:MPW458762 MZM458762:MZS458762 NJI458762:NJO458762 NTE458762:NTK458762 ODA458762:ODG458762 OMW458762:ONC458762 OWS458762:OWY458762 PGO458762:PGU458762 PQK458762:PQQ458762 QAG458762:QAM458762 QKC458762:QKI458762 QTY458762:QUE458762 RDU458762:REA458762 RNQ458762:RNW458762 RXM458762:RXS458762 SHI458762:SHO458762 SRE458762:SRK458762 TBA458762:TBG458762 TKW458762:TLC458762 TUS458762:TUY458762 UEO458762:UEU458762 UOK458762:UOQ458762 UYG458762:UYM458762 VIC458762:VII458762 VRY458762:VSE458762 WBU458762:WCA458762 WLQ458762:WLW458762 WVM458762:WVS458762 E524298:K524298 JA524298:JG524298 SW524298:TC524298 ACS524298:ACY524298 AMO524298:AMU524298 AWK524298:AWQ524298 BGG524298:BGM524298 BQC524298:BQI524298 BZY524298:CAE524298 CJU524298:CKA524298 CTQ524298:CTW524298 DDM524298:DDS524298 DNI524298:DNO524298 DXE524298:DXK524298 EHA524298:EHG524298 EQW524298:ERC524298 FAS524298:FAY524298 FKO524298:FKU524298 FUK524298:FUQ524298 GEG524298:GEM524298 GOC524298:GOI524298 GXY524298:GYE524298 HHU524298:HIA524298 HRQ524298:HRW524298 IBM524298:IBS524298 ILI524298:ILO524298 IVE524298:IVK524298 JFA524298:JFG524298 JOW524298:JPC524298 JYS524298:JYY524298 KIO524298:KIU524298 KSK524298:KSQ524298 LCG524298:LCM524298 LMC524298:LMI524298 LVY524298:LWE524298 MFU524298:MGA524298 MPQ524298:MPW524298 MZM524298:MZS524298 NJI524298:NJO524298 NTE524298:NTK524298 ODA524298:ODG524298 OMW524298:ONC524298 OWS524298:OWY524298 PGO524298:PGU524298 PQK524298:PQQ524298 QAG524298:QAM524298 QKC524298:QKI524298 QTY524298:QUE524298 RDU524298:REA524298 RNQ524298:RNW524298 RXM524298:RXS524298 SHI524298:SHO524298 SRE524298:SRK524298 TBA524298:TBG524298 TKW524298:TLC524298 TUS524298:TUY524298 UEO524298:UEU524298 UOK524298:UOQ524298 UYG524298:UYM524298 VIC524298:VII524298 VRY524298:VSE524298 WBU524298:WCA524298 WLQ524298:WLW524298 WVM524298:WVS524298 E589834:K589834 JA589834:JG589834 SW589834:TC589834 ACS589834:ACY589834 AMO589834:AMU589834 AWK589834:AWQ589834 BGG589834:BGM589834 BQC589834:BQI589834 BZY589834:CAE589834 CJU589834:CKA589834 CTQ589834:CTW589834 DDM589834:DDS589834 DNI589834:DNO589834 DXE589834:DXK589834 EHA589834:EHG589834 EQW589834:ERC589834 FAS589834:FAY589834 FKO589834:FKU589834 FUK589834:FUQ589834 GEG589834:GEM589834 GOC589834:GOI589834 GXY589834:GYE589834 HHU589834:HIA589834 HRQ589834:HRW589834 IBM589834:IBS589834 ILI589834:ILO589834 IVE589834:IVK589834 JFA589834:JFG589834 JOW589834:JPC589834 JYS589834:JYY589834 KIO589834:KIU589834 KSK589834:KSQ589834 LCG589834:LCM589834 LMC589834:LMI589834 LVY589834:LWE589834 MFU589834:MGA589834 MPQ589834:MPW589834 MZM589834:MZS589834 NJI589834:NJO589834 NTE589834:NTK589834 ODA589834:ODG589834 OMW589834:ONC589834 OWS589834:OWY589834 PGO589834:PGU589834 PQK589834:PQQ589834 QAG589834:QAM589834 QKC589834:QKI589834 QTY589834:QUE589834 RDU589834:REA589834 RNQ589834:RNW589834 RXM589834:RXS589834 SHI589834:SHO589834 SRE589834:SRK589834 TBA589834:TBG589834 TKW589834:TLC589834 TUS589834:TUY589834 UEO589834:UEU589834 UOK589834:UOQ589834 UYG589834:UYM589834 VIC589834:VII589834 VRY589834:VSE589834 WBU589834:WCA589834 WLQ589834:WLW589834 WVM589834:WVS589834 E655370:K655370 JA655370:JG655370 SW655370:TC655370 ACS655370:ACY655370 AMO655370:AMU655370 AWK655370:AWQ655370 BGG655370:BGM655370 BQC655370:BQI655370 BZY655370:CAE655370 CJU655370:CKA655370 CTQ655370:CTW655370 DDM655370:DDS655370 DNI655370:DNO655370 DXE655370:DXK655370 EHA655370:EHG655370 EQW655370:ERC655370 FAS655370:FAY655370 FKO655370:FKU655370 FUK655370:FUQ655370 GEG655370:GEM655370 GOC655370:GOI655370 GXY655370:GYE655370 HHU655370:HIA655370 HRQ655370:HRW655370 IBM655370:IBS655370 ILI655370:ILO655370 IVE655370:IVK655370 JFA655370:JFG655370 JOW655370:JPC655370 JYS655370:JYY655370 KIO655370:KIU655370 KSK655370:KSQ655370 LCG655370:LCM655370 LMC655370:LMI655370 LVY655370:LWE655370 MFU655370:MGA655370 MPQ655370:MPW655370 MZM655370:MZS655370 NJI655370:NJO655370 NTE655370:NTK655370 ODA655370:ODG655370 OMW655370:ONC655370 OWS655370:OWY655370 PGO655370:PGU655370 PQK655370:PQQ655370 QAG655370:QAM655370 QKC655370:QKI655370 QTY655370:QUE655370 RDU655370:REA655370 RNQ655370:RNW655370 RXM655370:RXS655370 SHI655370:SHO655370 SRE655370:SRK655370 TBA655370:TBG655370 TKW655370:TLC655370 TUS655370:TUY655370 UEO655370:UEU655370 UOK655370:UOQ655370 UYG655370:UYM655370 VIC655370:VII655370 VRY655370:VSE655370 WBU655370:WCA655370 WLQ655370:WLW655370 WVM655370:WVS655370 E720906:K720906 JA720906:JG720906 SW720906:TC720906 ACS720906:ACY720906 AMO720906:AMU720906 AWK720906:AWQ720906 BGG720906:BGM720906 BQC720906:BQI720906 BZY720906:CAE720906 CJU720906:CKA720906 CTQ720906:CTW720906 DDM720906:DDS720906 DNI720906:DNO720906 DXE720906:DXK720906 EHA720906:EHG720906 EQW720906:ERC720906 FAS720906:FAY720906 FKO720906:FKU720906 FUK720906:FUQ720906 GEG720906:GEM720906 GOC720906:GOI720906 GXY720906:GYE720906 HHU720906:HIA720906 HRQ720906:HRW720906 IBM720906:IBS720906 ILI720906:ILO720906 IVE720906:IVK720906 JFA720906:JFG720906 JOW720906:JPC720906 JYS720906:JYY720906 KIO720906:KIU720906 KSK720906:KSQ720906 LCG720906:LCM720906 LMC720906:LMI720906 LVY720906:LWE720906 MFU720906:MGA720906 MPQ720906:MPW720906 MZM720906:MZS720906 NJI720906:NJO720906 NTE720906:NTK720906 ODA720906:ODG720906 OMW720906:ONC720906 OWS720906:OWY720906 PGO720906:PGU720906 PQK720906:PQQ720906 QAG720906:QAM720906 QKC720906:QKI720906 QTY720906:QUE720906 RDU720906:REA720906 RNQ720906:RNW720906 RXM720906:RXS720906 SHI720906:SHO720906 SRE720906:SRK720906 TBA720906:TBG720906 TKW720906:TLC720906 TUS720906:TUY720906 UEO720906:UEU720906 UOK720906:UOQ720906 UYG720906:UYM720906 VIC720906:VII720906 VRY720906:VSE720906 WBU720906:WCA720906 WLQ720906:WLW720906 WVM720906:WVS720906 E786442:K786442 JA786442:JG786442 SW786442:TC786442 ACS786442:ACY786442 AMO786442:AMU786442 AWK786442:AWQ786442 BGG786442:BGM786442 BQC786442:BQI786442 BZY786442:CAE786442 CJU786442:CKA786442 CTQ786442:CTW786442 DDM786442:DDS786442 DNI786442:DNO786442 DXE786442:DXK786442 EHA786442:EHG786442 EQW786442:ERC786442 FAS786442:FAY786442 FKO786442:FKU786442 FUK786442:FUQ786442 GEG786442:GEM786442 GOC786442:GOI786442 GXY786442:GYE786442 HHU786442:HIA786442 HRQ786442:HRW786442 IBM786442:IBS786442 ILI786442:ILO786442 IVE786442:IVK786442 JFA786442:JFG786442 JOW786442:JPC786442 JYS786442:JYY786442 KIO786442:KIU786442 KSK786442:KSQ786442 LCG786442:LCM786442 LMC786442:LMI786442 LVY786442:LWE786442 MFU786442:MGA786442 MPQ786442:MPW786442 MZM786442:MZS786442 NJI786442:NJO786442 NTE786442:NTK786442 ODA786442:ODG786442 OMW786442:ONC786442 OWS786442:OWY786442 PGO786442:PGU786442 PQK786442:PQQ786442 QAG786442:QAM786442 QKC786442:QKI786442 QTY786442:QUE786442 RDU786442:REA786442 RNQ786442:RNW786442 RXM786442:RXS786442 SHI786442:SHO786442 SRE786442:SRK786442 TBA786442:TBG786442 TKW786442:TLC786442 TUS786442:TUY786442 UEO786442:UEU786442 UOK786442:UOQ786442 UYG786442:UYM786442 VIC786442:VII786442 VRY786442:VSE786442 WBU786442:WCA786442 WLQ786442:WLW786442 WVM786442:WVS786442 E851978:K851978 JA851978:JG851978 SW851978:TC851978 ACS851978:ACY851978 AMO851978:AMU851978 AWK851978:AWQ851978 BGG851978:BGM851978 BQC851978:BQI851978 BZY851978:CAE851978 CJU851978:CKA851978 CTQ851978:CTW851978 DDM851978:DDS851978 DNI851978:DNO851978 DXE851978:DXK851978 EHA851978:EHG851978 EQW851978:ERC851978 FAS851978:FAY851978 FKO851978:FKU851978 FUK851978:FUQ851978 GEG851978:GEM851978 GOC851978:GOI851978 GXY851978:GYE851978 HHU851978:HIA851978 HRQ851978:HRW851978 IBM851978:IBS851978 ILI851978:ILO851978 IVE851978:IVK851978 JFA851978:JFG851978 JOW851978:JPC851978 JYS851978:JYY851978 KIO851978:KIU851978 KSK851978:KSQ851978 LCG851978:LCM851978 LMC851978:LMI851978 LVY851978:LWE851978 MFU851978:MGA851978 MPQ851978:MPW851978 MZM851978:MZS851978 NJI851978:NJO851978 NTE851978:NTK851978 ODA851978:ODG851978 OMW851978:ONC851978 OWS851978:OWY851978 PGO851978:PGU851978 PQK851978:PQQ851978 QAG851978:QAM851978 QKC851978:QKI851978 QTY851978:QUE851978 RDU851978:REA851978 RNQ851978:RNW851978 RXM851978:RXS851978 SHI851978:SHO851978 SRE851978:SRK851978 TBA851978:TBG851978 TKW851978:TLC851978 TUS851978:TUY851978 UEO851978:UEU851978 UOK851978:UOQ851978 UYG851978:UYM851978 VIC851978:VII851978 VRY851978:VSE851978 WBU851978:WCA851978 WLQ851978:WLW851978 WVM851978:WVS851978 E917514:K917514 JA917514:JG917514 SW917514:TC917514 ACS917514:ACY917514 AMO917514:AMU917514 AWK917514:AWQ917514 BGG917514:BGM917514 BQC917514:BQI917514 BZY917514:CAE917514 CJU917514:CKA917514 CTQ917514:CTW917514 DDM917514:DDS917514 DNI917514:DNO917514 DXE917514:DXK917514 EHA917514:EHG917514 EQW917514:ERC917514 FAS917514:FAY917514 FKO917514:FKU917514 FUK917514:FUQ917514 GEG917514:GEM917514 GOC917514:GOI917514 GXY917514:GYE917514 HHU917514:HIA917514 HRQ917514:HRW917514 IBM917514:IBS917514 ILI917514:ILO917514 IVE917514:IVK917514 JFA917514:JFG917514 JOW917514:JPC917514 JYS917514:JYY917514 KIO917514:KIU917514 KSK917514:KSQ917514 LCG917514:LCM917514 LMC917514:LMI917514 LVY917514:LWE917514 MFU917514:MGA917514 MPQ917514:MPW917514 MZM917514:MZS917514 NJI917514:NJO917514 NTE917514:NTK917514 ODA917514:ODG917514 OMW917514:ONC917514 OWS917514:OWY917514 PGO917514:PGU917514 PQK917514:PQQ917514 QAG917514:QAM917514 QKC917514:QKI917514 QTY917514:QUE917514 RDU917514:REA917514 RNQ917514:RNW917514 RXM917514:RXS917514 SHI917514:SHO917514 SRE917514:SRK917514 TBA917514:TBG917514 TKW917514:TLC917514 TUS917514:TUY917514 UEO917514:UEU917514 UOK917514:UOQ917514 UYG917514:UYM917514 VIC917514:VII917514 VRY917514:VSE917514 WBU917514:WCA917514 WLQ917514:WLW917514 WVM917514:WVS917514 E983050:K983050 JA983050:JG983050 SW983050:TC983050 ACS983050:ACY983050 AMO983050:AMU983050 AWK983050:AWQ983050 BGG983050:BGM983050 BQC983050:BQI983050 BZY983050:CAE983050 CJU983050:CKA983050 CTQ983050:CTW983050 DDM983050:DDS983050 DNI983050:DNO983050 DXE983050:DXK983050 EHA983050:EHG983050 EQW983050:ERC983050 FAS983050:FAY983050 FKO983050:FKU983050 FUK983050:FUQ983050 GEG983050:GEM983050 GOC983050:GOI983050 GXY983050:GYE983050 HHU983050:HIA983050 HRQ983050:HRW983050 IBM983050:IBS983050 ILI983050:ILO983050 IVE983050:IVK983050 JFA983050:JFG983050 JOW983050:JPC983050 JYS983050:JYY983050 KIO983050:KIU983050 KSK983050:KSQ983050 LCG983050:LCM983050 LMC983050:LMI983050 LVY983050:LWE983050 MFU983050:MGA983050 MPQ983050:MPW983050 MZM983050:MZS983050 NJI983050:NJO983050 NTE983050:NTK983050 ODA983050:ODG983050 OMW983050:ONC983050 OWS983050:OWY983050 PGO983050:PGU983050 PQK983050:PQQ983050 QAG983050:QAM983050 QKC983050:QKI983050 QTY983050:QUE983050 RDU983050:REA983050 RNQ983050:RNW983050 RXM983050:RXS983050 SHI983050:SHO983050 SRE983050:SRK983050 TBA983050:TBG983050 TKW983050:TLC983050 TUS983050:TUY983050 UEO983050:UEU983050 UOK983050:UOQ983050 UYG983050:UYM983050 VIC983050:VII983050 VRY983050:VSE983050 WBU983050:WCA983050 WLQ983050:WLW983050 WVM983050:WVS983050">
      <formula1>$A$839:$A$855</formula1>
    </dataValidation>
    <dataValidation type="list" allowBlank="1" showInputMessage="1" showErrorMessage="1" prompt="wybierz PI z listy" sqref="D23:K23 IZ23:JG23 SV23:TC23 ACR23:ACY23 AMN23:AMU23 AWJ23:AWQ23 BGF23:BGM23 BQB23:BQI23 BZX23:CAE23 CJT23:CKA23 CTP23:CTW23 DDL23:DDS23 DNH23:DNO23 DXD23:DXK23 EGZ23:EHG23 EQV23:ERC23 FAR23:FAY23 FKN23:FKU23 FUJ23:FUQ23 GEF23:GEM23 GOB23:GOI23 GXX23:GYE23 HHT23:HIA23 HRP23:HRW23 IBL23:IBS23 ILH23:ILO23 IVD23:IVK23 JEZ23:JFG23 JOV23:JPC23 JYR23:JYY23 KIN23:KIU23 KSJ23:KSQ23 LCF23:LCM23 LMB23:LMI23 LVX23:LWE23 MFT23:MGA23 MPP23:MPW23 MZL23:MZS23 NJH23:NJO23 NTD23:NTK23 OCZ23:ODG23 OMV23:ONC23 OWR23:OWY23 PGN23:PGU23 PQJ23:PQQ23 QAF23:QAM23 QKB23:QKI23 QTX23:QUE23 RDT23:REA23 RNP23:RNW23 RXL23:RXS23 SHH23:SHO23 SRD23:SRK23 TAZ23:TBG23 TKV23:TLC23 TUR23:TUY23 UEN23:UEU23 UOJ23:UOQ23 UYF23:UYM23 VIB23:VII23 VRX23:VSE23 WBT23:WCA23 WLP23:WLW23 WVL23:WVS23 D65559:K65559 IZ65559:JG65559 SV65559:TC65559 ACR65559:ACY65559 AMN65559:AMU65559 AWJ65559:AWQ65559 BGF65559:BGM65559 BQB65559:BQI65559 BZX65559:CAE65559 CJT65559:CKA65559 CTP65559:CTW65559 DDL65559:DDS65559 DNH65559:DNO65559 DXD65559:DXK65559 EGZ65559:EHG65559 EQV65559:ERC65559 FAR65559:FAY65559 FKN65559:FKU65559 FUJ65559:FUQ65559 GEF65559:GEM65559 GOB65559:GOI65559 GXX65559:GYE65559 HHT65559:HIA65559 HRP65559:HRW65559 IBL65559:IBS65559 ILH65559:ILO65559 IVD65559:IVK65559 JEZ65559:JFG65559 JOV65559:JPC65559 JYR65559:JYY65559 KIN65559:KIU65559 KSJ65559:KSQ65559 LCF65559:LCM65559 LMB65559:LMI65559 LVX65559:LWE65559 MFT65559:MGA65559 MPP65559:MPW65559 MZL65559:MZS65559 NJH65559:NJO65559 NTD65559:NTK65559 OCZ65559:ODG65559 OMV65559:ONC65559 OWR65559:OWY65559 PGN65559:PGU65559 PQJ65559:PQQ65559 QAF65559:QAM65559 QKB65559:QKI65559 QTX65559:QUE65559 RDT65559:REA65559 RNP65559:RNW65559 RXL65559:RXS65559 SHH65559:SHO65559 SRD65559:SRK65559 TAZ65559:TBG65559 TKV65559:TLC65559 TUR65559:TUY65559 UEN65559:UEU65559 UOJ65559:UOQ65559 UYF65559:UYM65559 VIB65559:VII65559 VRX65559:VSE65559 WBT65559:WCA65559 WLP65559:WLW65559 WVL65559:WVS65559 D131095:K131095 IZ131095:JG131095 SV131095:TC131095 ACR131095:ACY131095 AMN131095:AMU131095 AWJ131095:AWQ131095 BGF131095:BGM131095 BQB131095:BQI131095 BZX131095:CAE131095 CJT131095:CKA131095 CTP131095:CTW131095 DDL131095:DDS131095 DNH131095:DNO131095 DXD131095:DXK131095 EGZ131095:EHG131095 EQV131095:ERC131095 FAR131095:FAY131095 FKN131095:FKU131095 FUJ131095:FUQ131095 GEF131095:GEM131095 GOB131095:GOI131095 GXX131095:GYE131095 HHT131095:HIA131095 HRP131095:HRW131095 IBL131095:IBS131095 ILH131095:ILO131095 IVD131095:IVK131095 JEZ131095:JFG131095 JOV131095:JPC131095 JYR131095:JYY131095 KIN131095:KIU131095 KSJ131095:KSQ131095 LCF131095:LCM131095 LMB131095:LMI131095 LVX131095:LWE131095 MFT131095:MGA131095 MPP131095:MPW131095 MZL131095:MZS131095 NJH131095:NJO131095 NTD131095:NTK131095 OCZ131095:ODG131095 OMV131095:ONC131095 OWR131095:OWY131095 PGN131095:PGU131095 PQJ131095:PQQ131095 QAF131095:QAM131095 QKB131095:QKI131095 QTX131095:QUE131095 RDT131095:REA131095 RNP131095:RNW131095 RXL131095:RXS131095 SHH131095:SHO131095 SRD131095:SRK131095 TAZ131095:TBG131095 TKV131095:TLC131095 TUR131095:TUY131095 UEN131095:UEU131095 UOJ131095:UOQ131095 UYF131095:UYM131095 VIB131095:VII131095 VRX131095:VSE131095 WBT131095:WCA131095 WLP131095:WLW131095 WVL131095:WVS131095 D196631:K196631 IZ196631:JG196631 SV196631:TC196631 ACR196631:ACY196631 AMN196631:AMU196631 AWJ196631:AWQ196631 BGF196631:BGM196631 BQB196631:BQI196631 BZX196631:CAE196631 CJT196631:CKA196631 CTP196631:CTW196631 DDL196631:DDS196631 DNH196631:DNO196631 DXD196631:DXK196631 EGZ196631:EHG196631 EQV196631:ERC196631 FAR196631:FAY196631 FKN196631:FKU196631 FUJ196631:FUQ196631 GEF196631:GEM196631 GOB196631:GOI196631 GXX196631:GYE196631 HHT196631:HIA196631 HRP196631:HRW196631 IBL196631:IBS196631 ILH196631:ILO196631 IVD196631:IVK196631 JEZ196631:JFG196631 JOV196631:JPC196631 JYR196631:JYY196631 KIN196631:KIU196631 KSJ196631:KSQ196631 LCF196631:LCM196631 LMB196631:LMI196631 LVX196631:LWE196631 MFT196631:MGA196631 MPP196631:MPW196631 MZL196631:MZS196631 NJH196631:NJO196631 NTD196631:NTK196631 OCZ196631:ODG196631 OMV196631:ONC196631 OWR196631:OWY196631 PGN196631:PGU196631 PQJ196631:PQQ196631 QAF196631:QAM196631 QKB196631:QKI196631 QTX196631:QUE196631 RDT196631:REA196631 RNP196631:RNW196631 RXL196631:RXS196631 SHH196631:SHO196631 SRD196631:SRK196631 TAZ196631:TBG196631 TKV196631:TLC196631 TUR196631:TUY196631 UEN196631:UEU196631 UOJ196631:UOQ196631 UYF196631:UYM196631 VIB196631:VII196631 VRX196631:VSE196631 WBT196631:WCA196631 WLP196631:WLW196631 WVL196631:WVS196631 D262167:K262167 IZ262167:JG262167 SV262167:TC262167 ACR262167:ACY262167 AMN262167:AMU262167 AWJ262167:AWQ262167 BGF262167:BGM262167 BQB262167:BQI262167 BZX262167:CAE262167 CJT262167:CKA262167 CTP262167:CTW262167 DDL262167:DDS262167 DNH262167:DNO262167 DXD262167:DXK262167 EGZ262167:EHG262167 EQV262167:ERC262167 FAR262167:FAY262167 FKN262167:FKU262167 FUJ262167:FUQ262167 GEF262167:GEM262167 GOB262167:GOI262167 GXX262167:GYE262167 HHT262167:HIA262167 HRP262167:HRW262167 IBL262167:IBS262167 ILH262167:ILO262167 IVD262167:IVK262167 JEZ262167:JFG262167 JOV262167:JPC262167 JYR262167:JYY262167 KIN262167:KIU262167 KSJ262167:KSQ262167 LCF262167:LCM262167 LMB262167:LMI262167 LVX262167:LWE262167 MFT262167:MGA262167 MPP262167:MPW262167 MZL262167:MZS262167 NJH262167:NJO262167 NTD262167:NTK262167 OCZ262167:ODG262167 OMV262167:ONC262167 OWR262167:OWY262167 PGN262167:PGU262167 PQJ262167:PQQ262167 QAF262167:QAM262167 QKB262167:QKI262167 QTX262167:QUE262167 RDT262167:REA262167 RNP262167:RNW262167 RXL262167:RXS262167 SHH262167:SHO262167 SRD262167:SRK262167 TAZ262167:TBG262167 TKV262167:TLC262167 TUR262167:TUY262167 UEN262167:UEU262167 UOJ262167:UOQ262167 UYF262167:UYM262167 VIB262167:VII262167 VRX262167:VSE262167 WBT262167:WCA262167 WLP262167:WLW262167 WVL262167:WVS262167 D327703:K327703 IZ327703:JG327703 SV327703:TC327703 ACR327703:ACY327703 AMN327703:AMU327703 AWJ327703:AWQ327703 BGF327703:BGM327703 BQB327703:BQI327703 BZX327703:CAE327703 CJT327703:CKA327703 CTP327703:CTW327703 DDL327703:DDS327703 DNH327703:DNO327703 DXD327703:DXK327703 EGZ327703:EHG327703 EQV327703:ERC327703 FAR327703:FAY327703 FKN327703:FKU327703 FUJ327703:FUQ327703 GEF327703:GEM327703 GOB327703:GOI327703 GXX327703:GYE327703 HHT327703:HIA327703 HRP327703:HRW327703 IBL327703:IBS327703 ILH327703:ILO327703 IVD327703:IVK327703 JEZ327703:JFG327703 JOV327703:JPC327703 JYR327703:JYY327703 KIN327703:KIU327703 KSJ327703:KSQ327703 LCF327703:LCM327703 LMB327703:LMI327703 LVX327703:LWE327703 MFT327703:MGA327703 MPP327703:MPW327703 MZL327703:MZS327703 NJH327703:NJO327703 NTD327703:NTK327703 OCZ327703:ODG327703 OMV327703:ONC327703 OWR327703:OWY327703 PGN327703:PGU327703 PQJ327703:PQQ327703 QAF327703:QAM327703 QKB327703:QKI327703 QTX327703:QUE327703 RDT327703:REA327703 RNP327703:RNW327703 RXL327703:RXS327703 SHH327703:SHO327703 SRD327703:SRK327703 TAZ327703:TBG327703 TKV327703:TLC327703 TUR327703:TUY327703 UEN327703:UEU327703 UOJ327703:UOQ327703 UYF327703:UYM327703 VIB327703:VII327703 VRX327703:VSE327703 WBT327703:WCA327703 WLP327703:WLW327703 WVL327703:WVS327703 D393239:K393239 IZ393239:JG393239 SV393239:TC393239 ACR393239:ACY393239 AMN393239:AMU393239 AWJ393239:AWQ393239 BGF393239:BGM393239 BQB393239:BQI393239 BZX393239:CAE393239 CJT393239:CKA393239 CTP393239:CTW393239 DDL393239:DDS393239 DNH393239:DNO393239 DXD393239:DXK393239 EGZ393239:EHG393239 EQV393239:ERC393239 FAR393239:FAY393239 FKN393239:FKU393239 FUJ393239:FUQ393239 GEF393239:GEM393239 GOB393239:GOI393239 GXX393239:GYE393239 HHT393239:HIA393239 HRP393239:HRW393239 IBL393239:IBS393239 ILH393239:ILO393239 IVD393239:IVK393239 JEZ393239:JFG393239 JOV393239:JPC393239 JYR393239:JYY393239 KIN393239:KIU393239 KSJ393239:KSQ393239 LCF393239:LCM393239 LMB393239:LMI393239 LVX393239:LWE393239 MFT393239:MGA393239 MPP393239:MPW393239 MZL393239:MZS393239 NJH393239:NJO393239 NTD393239:NTK393239 OCZ393239:ODG393239 OMV393239:ONC393239 OWR393239:OWY393239 PGN393239:PGU393239 PQJ393239:PQQ393239 QAF393239:QAM393239 QKB393239:QKI393239 QTX393239:QUE393239 RDT393239:REA393239 RNP393239:RNW393239 RXL393239:RXS393239 SHH393239:SHO393239 SRD393239:SRK393239 TAZ393239:TBG393239 TKV393239:TLC393239 TUR393239:TUY393239 UEN393239:UEU393239 UOJ393239:UOQ393239 UYF393239:UYM393239 VIB393239:VII393239 VRX393239:VSE393239 WBT393239:WCA393239 WLP393239:WLW393239 WVL393239:WVS393239 D458775:K458775 IZ458775:JG458775 SV458775:TC458775 ACR458775:ACY458775 AMN458775:AMU458775 AWJ458775:AWQ458775 BGF458775:BGM458775 BQB458775:BQI458775 BZX458775:CAE458775 CJT458775:CKA458775 CTP458775:CTW458775 DDL458775:DDS458775 DNH458775:DNO458775 DXD458775:DXK458775 EGZ458775:EHG458775 EQV458775:ERC458775 FAR458775:FAY458775 FKN458775:FKU458775 FUJ458775:FUQ458775 GEF458775:GEM458775 GOB458775:GOI458775 GXX458775:GYE458775 HHT458775:HIA458775 HRP458775:HRW458775 IBL458775:IBS458775 ILH458775:ILO458775 IVD458775:IVK458775 JEZ458775:JFG458775 JOV458775:JPC458775 JYR458775:JYY458775 KIN458775:KIU458775 KSJ458775:KSQ458775 LCF458775:LCM458775 LMB458775:LMI458775 LVX458775:LWE458775 MFT458775:MGA458775 MPP458775:MPW458775 MZL458775:MZS458775 NJH458775:NJO458775 NTD458775:NTK458775 OCZ458775:ODG458775 OMV458775:ONC458775 OWR458775:OWY458775 PGN458775:PGU458775 PQJ458775:PQQ458775 QAF458775:QAM458775 QKB458775:QKI458775 QTX458775:QUE458775 RDT458775:REA458775 RNP458775:RNW458775 RXL458775:RXS458775 SHH458775:SHO458775 SRD458775:SRK458775 TAZ458775:TBG458775 TKV458775:TLC458775 TUR458775:TUY458775 UEN458775:UEU458775 UOJ458775:UOQ458775 UYF458775:UYM458775 VIB458775:VII458775 VRX458775:VSE458775 WBT458775:WCA458775 WLP458775:WLW458775 WVL458775:WVS458775 D524311:K524311 IZ524311:JG524311 SV524311:TC524311 ACR524311:ACY524311 AMN524311:AMU524311 AWJ524311:AWQ524311 BGF524311:BGM524311 BQB524311:BQI524311 BZX524311:CAE524311 CJT524311:CKA524311 CTP524311:CTW524311 DDL524311:DDS524311 DNH524311:DNO524311 DXD524311:DXK524311 EGZ524311:EHG524311 EQV524311:ERC524311 FAR524311:FAY524311 FKN524311:FKU524311 FUJ524311:FUQ524311 GEF524311:GEM524311 GOB524311:GOI524311 GXX524311:GYE524311 HHT524311:HIA524311 HRP524311:HRW524311 IBL524311:IBS524311 ILH524311:ILO524311 IVD524311:IVK524311 JEZ524311:JFG524311 JOV524311:JPC524311 JYR524311:JYY524311 KIN524311:KIU524311 KSJ524311:KSQ524311 LCF524311:LCM524311 LMB524311:LMI524311 LVX524311:LWE524311 MFT524311:MGA524311 MPP524311:MPW524311 MZL524311:MZS524311 NJH524311:NJO524311 NTD524311:NTK524311 OCZ524311:ODG524311 OMV524311:ONC524311 OWR524311:OWY524311 PGN524311:PGU524311 PQJ524311:PQQ524311 QAF524311:QAM524311 QKB524311:QKI524311 QTX524311:QUE524311 RDT524311:REA524311 RNP524311:RNW524311 RXL524311:RXS524311 SHH524311:SHO524311 SRD524311:SRK524311 TAZ524311:TBG524311 TKV524311:TLC524311 TUR524311:TUY524311 UEN524311:UEU524311 UOJ524311:UOQ524311 UYF524311:UYM524311 VIB524311:VII524311 VRX524311:VSE524311 WBT524311:WCA524311 WLP524311:WLW524311 WVL524311:WVS524311 D589847:K589847 IZ589847:JG589847 SV589847:TC589847 ACR589847:ACY589847 AMN589847:AMU589847 AWJ589847:AWQ589847 BGF589847:BGM589847 BQB589847:BQI589847 BZX589847:CAE589847 CJT589847:CKA589847 CTP589847:CTW589847 DDL589847:DDS589847 DNH589847:DNO589847 DXD589847:DXK589847 EGZ589847:EHG589847 EQV589847:ERC589847 FAR589847:FAY589847 FKN589847:FKU589847 FUJ589847:FUQ589847 GEF589847:GEM589847 GOB589847:GOI589847 GXX589847:GYE589847 HHT589847:HIA589847 HRP589847:HRW589847 IBL589847:IBS589847 ILH589847:ILO589847 IVD589847:IVK589847 JEZ589847:JFG589847 JOV589847:JPC589847 JYR589847:JYY589847 KIN589847:KIU589847 KSJ589847:KSQ589847 LCF589847:LCM589847 LMB589847:LMI589847 LVX589847:LWE589847 MFT589847:MGA589847 MPP589847:MPW589847 MZL589847:MZS589847 NJH589847:NJO589847 NTD589847:NTK589847 OCZ589847:ODG589847 OMV589847:ONC589847 OWR589847:OWY589847 PGN589847:PGU589847 PQJ589847:PQQ589847 QAF589847:QAM589847 QKB589847:QKI589847 QTX589847:QUE589847 RDT589847:REA589847 RNP589847:RNW589847 RXL589847:RXS589847 SHH589847:SHO589847 SRD589847:SRK589847 TAZ589847:TBG589847 TKV589847:TLC589847 TUR589847:TUY589847 UEN589847:UEU589847 UOJ589847:UOQ589847 UYF589847:UYM589847 VIB589847:VII589847 VRX589847:VSE589847 WBT589847:WCA589847 WLP589847:WLW589847 WVL589847:WVS589847 D655383:K655383 IZ655383:JG655383 SV655383:TC655383 ACR655383:ACY655383 AMN655383:AMU655383 AWJ655383:AWQ655383 BGF655383:BGM655383 BQB655383:BQI655383 BZX655383:CAE655383 CJT655383:CKA655383 CTP655383:CTW655383 DDL655383:DDS655383 DNH655383:DNO655383 DXD655383:DXK655383 EGZ655383:EHG655383 EQV655383:ERC655383 FAR655383:FAY655383 FKN655383:FKU655383 FUJ655383:FUQ655383 GEF655383:GEM655383 GOB655383:GOI655383 GXX655383:GYE655383 HHT655383:HIA655383 HRP655383:HRW655383 IBL655383:IBS655383 ILH655383:ILO655383 IVD655383:IVK655383 JEZ655383:JFG655383 JOV655383:JPC655383 JYR655383:JYY655383 KIN655383:KIU655383 KSJ655383:KSQ655383 LCF655383:LCM655383 LMB655383:LMI655383 LVX655383:LWE655383 MFT655383:MGA655383 MPP655383:MPW655383 MZL655383:MZS655383 NJH655383:NJO655383 NTD655383:NTK655383 OCZ655383:ODG655383 OMV655383:ONC655383 OWR655383:OWY655383 PGN655383:PGU655383 PQJ655383:PQQ655383 QAF655383:QAM655383 QKB655383:QKI655383 QTX655383:QUE655383 RDT655383:REA655383 RNP655383:RNW655383 RXL655383:RXS655383 SHH655383:SHO655383 SRD655383:SRK655383 TAZ655383:TBG655383 TKV655383:TLC655383 TUR655383:TUY655383 UEN655383:UEU655383 UOJ655383:UOQ655383 UYF655383:UYM655383 VIB655383:VII655383 VRX655383:VSE655383 WBT655383:WCA655383 WLP655383:WLW655383 WVL655383:WVS655383 D720919:K720919 IZ720919:JG720919 SV720919:TC720919 ACR720919:ACY720919 AMN720919:AMU720919 AWJ720919:AWQ720919 BGF720919:BGM720919 BQB720919:BQI720919 BZX720919:CAE720919 CJT720919:CKA720919 CTP720919:CTW720919 DDL720919:DDS720919 DNH720919:DNO720919 DXD720919:DXK720919 EGZ720919:EHG720919 EQV720919:ERC720919 FAR720919:FAY720919 FKN720919:FKU720919 FUJ720919:FUQ720919 GEF720919:GEM720919 GOB720919:GOI720919 GXX720919:GYE720919 HHT720919:HIA720919 HRP720919:HRW720919 IBL720919:IBS720919 ILH720919:ILO720919 IVD720919:IVK720919 JEZ720919:JFG720919 JOV720919:JPC720919 JYR720919:JYY720919 KIN720919:KIU720919 KSJ720919:KSQ720919 LCF720919:LCM720919 LMB720919:LMI720919 LVX720919:LWE720919 MFT720919:MGA720919 MPP720919:MPW720919 MZL720919:MZS720919 NJH720919:NJO720919 NTD720919:NTK720919 OCZ720919:ODG720919 OMV720919:ONC720919 OWR720919:OWY720919 PGN720919:PGU720919 PQJ720919:PQQ720919 QAF720919:QAM720919 QKB720919:QKI720919 QTX720919:QUE720919 RDT720919:REA720919 RNP720919:RNW720919 RXL720919:RXS720919 SHH720919:SHO720919 SRD720919:SRK720919 TAZ720919:TBG720919 TKV720919:TLC720919 TUR720919:TUY720919 UEN720919:UEU720919 UOJ720919:UOQ720919 UYF720919:UYM720919 VIB720919:VII720919 VRX720919:VSE720919 WBT720919:WCA720919 WLP720919:WLW720919 WVL720919:WVS720919 D786455:K786455 IZ786455:JG786455 SV786455:TC786455 ACR786455:ACY786455 AMN786455:AMU786455 AWJ786455:AWQ786455 BGF786455:BGM786455 BQB786455:BQI786455 BZX786455:CAE786455 CJT786455:CKA786455 CTP786455:CTW786455 DDL786455:DDS786455 DNH786455:DNO786455 DXD786455:DXK786455 EGZ786455:EHG786455 EQV786455:ERC786455 FAR786455:FAY786455 FKN786455:FKU786455 FUJ786455:FUQ786455 GEF786455:GEM786455 GOB786455:GOI786455 GXX786455:GYE786455 HHT786455:HIA786455 HRP786455:HRW786455 IBL786455:IBS786455 ILH786455:ILO786455 IVD786455:IVK786455 JEZ786455:JFG786455 JOV786455:JPC786455 JYR786455:JYY786455 KIN786455:KIU786455 KSJ786455:KSQ786455 LCF786455:LCM786455 LMB786455:LMI786455 LVX786455:LWE786455 MFT786455:MGA786455 MPP786455:MPW786455 MZL786455:MZS786455 NJH786455:NJO786455 NTD786455:NTK786455 OCZ786455:ODG786455 OMV786455:ONC786455 OWR786455:OWY786455 PGN786455:PGU786455 PQJ786455:PQQ786455 QAF786455:QAM786455 QKB786455:QKI786455 QTX786455:QUE786455 RDT786455:REA786455 RNP786455:RNW786455 RXL786455:RXS786455 SHH786455:SHO786455 SRD786455:SRK786455 TAZ786455:TBG786455 TKV786455:TLC786455 TUR786455:TUY786455 UEN786455:UEU786455 UOJ786455:UOQ786455 UYF786455:UYM786455 VIB786455:VII786455 VRX786455:VSE786455 WBT786455:WCA786455 WLP786455:WLW786455 WVL786455:WVS786455 D851991:K851991 IZ851991:JG851991 SV851991:TC851991 ACR851991:ACY851991 AMN851991:AMU851991 AWJ851991:AWQ851991 BGF851991:BGM851991 BQB851991:BQI851991 BZX851991:CAE851991 CJT851991:CKA851991 CTP851991:CTW851991 DDL851991:DDS851991 DNH851991:DNO851991 DXD851991:DXK851991 EGZ851991:EHG851991 EQV851991:ERC851991 FAR851991:FAY851991 FKN851991:FKU851991 FUJ851991:FUQ851991 GEF851991:GEM851991 GOB851991:GOI851991 GXX851991:GYE851991 HHT851991:HIA851991 HRP851991:HRW851991 IBL851991:IBS851991 ILH851991:ILO851991 IVD851991:IVK851991 JEZ851991:JFG851991 JOV851991:JPC851991 JYR851991:JYY851991 KIN851991:KIU851991 KSJ851991:KSQ851991 LCF851991:LCM851991 LMB851991:LMI851991 LVX851991:LWE851991 MFT851991:MGA851991 MPP851991:MPW851991 MZL851991:MZS851991 NJH851991:NJO851991 NTD851991:NTK851991 OCZ851991:ODG851991 OMV851991:ONC851991 OWR851991:OWY851991 PGN851991:PGU851991 PQJ851991:PQQ851991 QAF851991:QAM851991 QKB851991:QKI851991 QTX851991:QUE851991 RDT851991:REA851991 RNP851991:RNW851991 RXL851991:RXS851991 SHH851991:SHO851991 SRD851991:SRK851991 TAZ851991:TBG851991 TKV851991:TLC851991 TUR851991:TUY851991 UEN851991:UEU851991 UOJ851991:UOQ851991 UYF851991:UYM851991 VIB851991:VII851991 VRX851991:VSE851991 WBT851991:WCA851991 WLP851991:WLW851991 WVL851991:WVS851991 D917527:K917527 IZ917527:JG917527 SV917527:TC917527 ACR917527:ACY917527 AMN917527:AMU917527 AWJ917527:AWQ917527 BGF917527:BGM917527 BQB917527:BQI917527 BZX917527:CAE917527 CJT917527:CKA917527 CTP917527:CTW917527 DDL917527:DDS917527 DNH917527:DNO917527 DXD917527:DXK917527 EGZ917527:EHG917527 EQV917527:ERC917527 FAR917527:FAY917527 FKN917527:FKU917527 FUJ917527:FUQ917527 GEF917527:GEM917527 GOB917527:GOI917527 GXX917527:GYE917527 HHT917527:HIA917527 HRP917527:HRW917527 IBL917527:IBS917527 ILH917527:ILO917527 IVD917527:IVK917527 JEZ917527:JFG917527 JOV917527:JPC917527 JYR917527:JYY917527 KIN917527:KIU917527 KSJ917527:KSQ917527 LCF917527:LCM917527 LMB917527:LMI917527 LVX917527:LWE917527 MFT917527:MGA917527 MPP917527:MPW917527 MZL917527:MZS917527 NJH917527:NJO917527 NTD917527:NTK917527 OCZ917527:ODG917527 OMV917527:ONC917527 OWR917527:OWY917527 PGN917527:PGU917527 PQJ917527:PQQ917527 QAF917527:QAM917527 QKB917527:QKI917527 QTX917527:QUE917527 RDT917527:REA917527 RNP917527:RNW917527 RXL917527:RXS917527 SHH917527:SHO917527 SRD917527:SRK917527 TAZ917527:TBG917527 TKV917527:TLC917527 TUR917527:TUY917527 UEN917527:UEU917527 UOJ917527:UOQ917527 UYF917527:UYM917527 VIB917527:VII917527 VRX917527:VSE917527 WBT917527:WCA917527 WLP917527:WLW917527 WVL917527:WVS917527 D983063:K983063 IZ983063:JG983063 SV983063:TC983063 ACR983063:ACY983063 AMN983063:AMU983063 AWJ983063:AWQ983063 BGF983063:BGM983063 BQB983063:BQI983063 BZX983063:CAE983063 CJT983063:CKA983063 CTP983063:CTW983063 DDL983063:DDS983063 DNH983063:DNO983063 DXD983063:DXK983063 EGZ983063:EHG983063 EQV983063:ERC983063 FAR983063:FAY983063 FKN983063:FKU983063 FUJ983063:FUQ983063 GEF983063:GEM983063 GOB983063:GOI983063 GXX983063:GYE983063 HHT983063:HIA983063 HRP983063:HRW983063 IBL983063:IBS983063 ILH983063:ILO983063 IVD983063:IVK983063 JEZ983063:JFG983063 JOV983063:JPC983063 JYR983063:JYY983063 KIN983063:KIU983063 KSJ983063:KSQ983063 LCF983063:LCM983063 LMB983063:LMI983063 LVX983063:LWE983063 MFT983063:MGA983063 MPP983063:MPW983063 MZL983063:MZS983063 NJH983063:NJO983063 NTD983063:NTK983063 OCZ983063:ODG983063 OMV983063:ONC983063 OWR983063:OWY983063 PGN983063:PGU983063 PQJ983063:PQQ983063 QAF983063:QAM983063 QKB983063:QKI983063 QTX983063:QUE983063 RDT983063:REA983063 RNP983063:RNW983063 RXL983063:RXS983063 SHH983063:SHO983063 SRD983063:SRK983063 TAZ983063:TBG983063 TKV983063:TLC983063 TUR983063:TUY983063 UEN983063:UEU983063 UOJ983063:UOQ983063 UYF983063:UYM983063 VIB983063:VII983063 VRX983063:VSE983063 WBT983063:WCA983063 WLP983063:WLW983063 WVL983063:WVS983063">
      <formula1>$A$906:$A$911</formula1>
    </dataValidation>
    <dataValidation type="list" allowBlank="1" showInputMessage="1" showErrorMessage="1" prompt="wybierz narzędzie PP"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formula1>$A$859:$A$893</formula1>
    </dataValidation>
    <dataValidation type="list" allowBlank="1" showInputMessage="1" showErrorMessage="1" prompt="wybierz fundusz" sqref="D21:K21 IZ21:JG21 SV21:TC21 ACR21:ACY21 AMN21:AMU21 AWJ21:AWQ21 BGF21:BGM21 BQB21:BQI21 BZX21:CAE21 CJT21:CKA21 CTP21:CTW21 DDL21:DDS21 DNH21:DNO21 DXD21:DXK21 EGZ21:EHG21 EQV21:ERC21 FAR21:FAY21 FKN21:FKU21 FUJ21:FUQ21 GEF21:GEM21 GOB21:GOI21 GXX21:GYE21 HHT21:HIA21 HRP21:HRW21 IBL21:IBS21 ILH21:ILO21 IVD21:IVK21 JEZ21:JFG21 JOV21:JPC21 JYR21:JYY21 KIN21:KIU21 KSJ21:KSQ21 LCF21:LCM21 LMB21:LMI21 LVX21:LWE21 MFT21:MGA21 MPP21:MPW21 MZL21:MZS21 NJH21:NJO21 NTD21:NTK21 OCZ21:ODG21 OMV21:ONC21 OWR21:OWY21 PGN21:PGU21 PQJ21:PQQ21 QAF21:QAM21 QKB21:QKI21 QTX21:QUE21 RDT21:REA21 RNP21:RNW21 RXL21:RXS21 SHH21:SHO21 SRD21:SRK21 TAZ21:TBG21 TKV21:TLC21 TUR21:TUY21 UEN21:UEU21 UOJ21:UOQ21 UYF21:UYM21 VIB21:VII21 VRX21:VSE21 WBT21:WCA21 WLP21:WLW21 WVL21:WVS21 D65557:K65557 IZ65557:JG65557 SV65557:TC65557 ACR65557:ACY65557 AMN65557:AMU65557 AWJ65557:AWQ65557 BGF65557:BGM65557 BQB65557:BQI65557 BZX65557:CAE65557 CJT65557:CKA65557 CTP65557:CTW65557 DDL65557:DDS65557 DNH65557:DNO65557 DXD65557:DXK65557 EGZ65557:EHG65557 EQV65557:ERC65557 FAR65557:FAY65557 FKN65557:FKU65557 FUJ65557:FUQ65557 GEF65557:GEM65557 GOB65557:GOI65557 GXX65557:GYE65557 HHT65557:HIA65557 HRP65557:HRW65557 IBL65557:IBS65557 ILH65557:ILO65557 IVD65557:IVK65557 JEZ65557:JFG65557 JOV65557:JPC65557 JYR65557:JYY65557 KIN65557:KIU65557 KSJ65557:KSQ65557 LCF65557:LCM65557 LMB65557:LMI65557 LVX65557:LWE65557 MFT65557:MGA65557 MPP65557:MPW65557 MZL65557:MZS65557 NJH65557:NJO65557 NTD65557:NTK65557 OCZ65557:ODG65557 OMV65557:ONC65557 OWR65557:OWY65557 PGN65557:PGU65557 PQJ65557:PQQ65557 QAF65557:QAM65557 QKB65557:QKI65557 QTX65557:QUE65557 RDT65557:REA65557 RNP65557:RNW65557 RXL65557:RXS65557 SHH65557:SHO65557 SRD65557:SRK65557 TAZ65557:TBG65557 TKV65557:TLC65557 TUR65557:TUY65557 UEN65557:UEU65557 UOJ65557:UOQ65557 UYF65557:UYM65557 VIB65557:VII65557 VRX65557:VSE65557 WBT65557:WCA65557 WLP65557:WLW65557 WVL65557:WVS65557 D131093:K131093 IZ131093:JG131093 SV131093:TC131093 ACR131093:ACY131093 AMN131093:AMU131093 AWJ131093:AWQ131093 BGF131093:BGM131093 BQB131093:BQI131093 BZX131093:CAE131093 CJT131093:CKA131093 CTP131093:CTW131093 DDL131093:DDS131093 DNH131093:DNO131093 DXD131093:DXK131093 EGZ131093:EHG131093 EQV131093:ERC131093 FAR131093:FAY131093 FKN131093:FKU131093 FUJ131093:FUQ131093 GEF131093:GEM131093 GOB131093:GOI131093 GXX131093:GYE131093 HHT131093:HIA131093 HRP131093:HRW131093 IBL131093:IBS131093 ILH131093:ILO131093 IVD131093:IVK131093 JEZ131093:JFG131093 JOV131093:JPC131093 JYR131093:JYY131093 KIN131093:KIU131093 KSJ131093:KSQ131093 LCF131093:LCM131093 LMB131093:LMI131093 LVX131093:LWE131093 MFT131093:MGA131093 MPP131093:MPW131093 MZL131093:MZS131093 NJH131093:NJO131093 NTD131093:NTK131093 OCZ131093:ODG131093 OMV131093:ONC131093 OWR131093:OWY131093 PGN131093:PGU131093 PQJ131093:PQQ131093 QAF131093:QAM131093 QKB131093:QKI131093 QTX131093:QUE131093 RDT131093:REA131093 RNP131093:RNW131093 RXL131093:RXS131093 SHH131093:SHO131093 SRD131093:SRK131093 TAZ131093:TBG131093 TKV131093:TLC131093 TUR131093:TUY131093 UEN131093:UEU131093 UOJ131093:UOQ131093 UYF131093:UYM131093 VIB131093:VII131093 VRX131093:VSE131093 WBT131093:WCA131093 WLP131093:WLW131093 WVL131093:WVS131093 D196629:K196629 IZ196629:JG196629 SV196629:TC196629 ACR196629:ACY196629 AMN196629:AMU196629 AWJ196629:AWQ196629 BGF196629:BGM196629 BQB196629:BQI196629 BZX196629:CAE196629 CJT196629:CKA196629 CTP196629:CTW196629 DDL196629:DDS196629 DNH196629:DNO196629 DXD196629:DXK196629 EGZ196629:EHG196629 EQV196629:ERC196629 FAR196629:FAY196629 FKN196629:FKU196629 FUJ196629:FUQ196629 GEF196629:GEM196629 GOB196629:GOI196629 GXX196629:GYE196629 HHT196629:HIA196629 HRP196629:HRW196629 IBL196629:IBS196629 ILH196629:ILO196629 IVD196629:IVK196629 JEZ196629:JFG196629 JOV196629:JPC196629 JYR196629:JYY196629 KIN196629:KIU196629 KSJ196629:KSQ196629 LCF196629:LCM196629 LMB196629:LMI196629 LVX196629:LWE196629 MFT196629:MGA196629 MPP196629:MPW196629 MZL196629:MZS196629 NJH196629:NJO196629 NTD196629:NTK196629 OCZ196629:ODG196629 OMV196629:ONC196629 OWR196629:OWY196629 PGN196629:PGU196629 PQJ196629:PQQ196629 QAF196629:QAM196629 QKB196629:QKI196629 QTX196629:QUE196629 RDT196629:REA196629 RNP196629:RNW196629 RXL196629:RXS196629 SHH196629:SHO196629 SRD196629:SRK196629 TAZ196629:TBG196629 TKV196629:TLC196629 TUR196629:TUY196629 UEN196629:UEU196629 UOJ196629:UOQ196629 UYF196629:UYM196629 VIB196629:VII196629 VRX196629:VSE196629 WBT196629:WCA196629 WLP196629:WLW196629 WVL196629:WVS196629 D262165:K262165 IZ262165:JG262165 SV262165:TC262165 ACR262165:ACY262165 AMN262165:AMU262165 AWJ262165:AWQ262165 BGF262165:BGM262165 BQB262165:BQI262165 BZX262165:CAE262165 CJT262165:CKA262165 CTP262165:CTW262165 DDL262165:DDS262165 DNH262165:DNO262165 DXD262165:DXK262165 EGZ262165:EHG262165 EQV262165:ERC262165 FAR262165:FAY262165 FKN262165:FKU262165 FUJ262165:FUQ262165 GEF262165:GEM262165 GOB262165:GOI262165 GXX262165:GYE262165 HHT262165:HIA262165 HRP262165:HRW262165 IBL262165:IBS262165 ILH262165:ILO262165 IVD262165:IVK262165 JEZ262165:JFG262165 JOV262165:JPC262165 JYR262165:JYY262165 KIN262165:KIU262165 KSJ262165:KSQ262165 LCF262165:LCM262165 LMB262165:LMI262165 LVX262165:LWE262165 MFT262165:MGA262165 MPP262165:MPW262165 MZL262165:MZS262165 NJH262165:NJO262165 NTD262165:NTK262165 OCZ262165:ODG262165 OMV262165:ONC262165 OWR262165:OWY262165 PGN262165:PGU262165 PQJ262165:PQQ262165 QAF262165:QAM262165 QKB262165:QKI262165 QTX262165:QUE262165 RDT262165:REA262165 RNP262165:RNW262165 RXL262165:RXS262165 SHH262165:SHO262165 SRD262165:SRK262165 TAZ262165:TBG262165 TKV262165:TLC262165 TUR262165:TUY262165 UEN262165:UEU262165 UOJ262165:UOQ262165 UYF262165:UYM262165 VIB262165:VII262165 VRX262165:VSE262165 WBT262165:WCA262165 WLP262165:WLW262165 WVL262165:WVS262165 D327701:K327701 IZ327701:JG327701 SV327701:TC327701 ACR327701:ACY327701 AMN327701:AMU327701 AWJ327701:AWQ327701 BGF327701:BGM327701 BQB327701:BQI327701 BZX327701:CAE327701 CJT327701:CKA327701 CTP327701:CTW327701 DDL327701:DDS327701 DNH327701:DNO327701 DXD327701:DXK327701 EGZ327701:EHG327701 EQV327701:ERC327701 FAR327701:FAY327701 FKN327701:FKU327701 FUJ327701:FUQ327701 GEF327701:GEM327701 GOB327701:GOI327701 GXX327701:GYE327701 HHT327701:HIA327701 HRP327701:HRW327701 IBL327701:IBS327701 ILH327701:ILO327701 IVD327701:IVK327701 JEZ327701:JFG327701 JOV327701:JPC327701 JYR327701:JYY327701 KIN327701:KIU327701 KSJ327701:KSQ327701 LCF327701:LCM327701 LMB327701:LMI327701 LVX327701:LWE327701 MFT327701:MGA327701 MPP327701:MPW327701 MZL327701:MZS327701 NJH327701:NJO327701 NTD327701:NTK327701 OCZ327701:ODG327701 OMV327701:ONC327701 OWR327701:OWY327701 PGN327701:PGU327701 PQJ327701:PQQ327701 QAF327701:QAM327701 QKB327701:QKI327701 QTX327701:QUE327701 RDT327701:REA327701 RNP327701:RNW327701 RXL327701:RXS327701 SHH327701:SHO327701 SRD327701:SRK327701 TAZ327701:TBG327701 TKV327701:TLC327701 TUR327701:TUY327701 UEN327701:UEU327701 UOJ327701:UOQ327701 UYF327701:UYM327701 VIB327701:VII327701 VRX327701:VSE327701 WBT327701:WCA327701 WLP327701:WLW327701 WVL327701:WVS327701 D393237:K393237 IZ393237:JG393237 SV393237:TC393237 ACR393237:ACY393237 AMN393237:AMU393237 AWJ393237:AWQ393237 BGF393237:BGM393237 BQB393237:BQI393237 BZX393237:CAE393237 CJT393237:CKA393237 CTP393237:CTW393237 DDL393237:DDS393237 DNH393237:DNO393237 DXD393237:DXK393237 EGZ393237:EHG393237 EQV393237:ERC393237 FAR393237:FAY393237 FKN393237:FKU393237 FUJ393237:FUQ393237 GEF393237:GEM393237 GOB393237:GOI393237 GXX393237:GYE393237 HHT393237:HIA393237 HRP393237:HRW393237 IBL393237:IBS393237 ILH393237:ILO393237 IVD393237:IVK393237 JEZ393237:JFG393237 JOV393237:JPC393237 JYR393237:JYY393237 KIN393237:KIU393237 KSJ393237:KSQ393237 LCF393237:LCM393237 LMB393237:LMI393237 LVX393237:LWE393237 MFT393237:MGA393237 MPP393237:MPW393237 MZL393237:MZS393237 NJH393237:NJO393237 NTD393237:NTK393237 OCZ393237:ODG393237 OMV393237:ONC393237 OWR393237:OWY393237 PGN393237:PGU393237 PQJ393237:PQQ393237 QAF393237:QAM393237 QKB393237:QKI393237 QTX393237:QUE393237 RDT393237:REA393237 RNP393237:RNW393237 RXL393237:RXS393237 SHH393237:SHO393237 SRD393237:SRK393237 TAZ393237:TBG393237 TKV393237:TLC393237 TUR393237:TUY393237 UEN393237:UEU393237 UOJ393237:UOQ393237 UYF393237:UYM393237 VIB393237:VII393237 VRX393237:VSE393237 WBT393237:WCA393237 WLP393237:WLW393237 WVL393237:WVS393237 D458773:K458773 IZ458773:JG458773 SV458773:TC458773 ACR458773:ACY458773 AMN458773:AMU458773 AWJ458773:AWQ458773 BGF458773:BGM458773 BQB458773:BQI458773 BZX458773:CAE458773 CJT458773:CKA458773 CTP458773:CTW458773 DDL458773:DDS458773 DNH458773:DNO458773 DXD458773:DXK458773 EGZ458773:EHG458773 EQV458773:ERC458773 FAR458773:FAY458773 FKN458773:FKU458773 FUJ458773:FUQ458773 GEF458773:GEM458773 GOB458773:GOI458773 GXX458773:GYE458773 HHT458773:HIA458773 HRP458773:HRW458773 IBL458773:IBS458773 ILH458773:ILO458773 IVD458773:IVK458773 JEZ458773:JFG458773 JOV458773:JPC458773 JYR458773:JYY458773 KIN458773:KIU458773 KSJ458773:KSQ458773 LCF458773:LCM458773 LMB458773:LMI458773 LVX458773:LWE458773 MFT458773:MGA458773 MPP458773:MPW458773 MZL458773:MZS458773 NJH458773:NJO458773 NTD458773:NTK458773 OCZ458773:ODG458773 OMV458773:ONC458773 OWR458773:OWY458773 PGN458773:PGU458773 PQJ458773:PQQ458773 QAF458773:QAM458773 QKB458773:QKI458773 QTX458773:QUE458773 RDT458773:REA458773 RNP458773:RNW458773 RXL458773:RXS458773 SHH458773:SHO458773 SRD458773:SRK458773 TAZ458773:TBG458773 TKV458773:TLC458773 TUR458773:TUY458773 UEN458773:UEU458773 UOJ458773:UOQ458773 UYF458773:UYM458773 VIB458773:VII458773 VRX458773:VSE458773 WBT458773:WCA458773 WLP458773:WLW458773 WVL458773:WVS458773 D524309:K524309 IZ524309:JG524309 SV524309:TC524309 ACR524309:ACY524309 AMN524309:AMU524309 AWJ524309:AWQ524309 BGF524309:BGM524309 BQB524309:BQI524309 BZX524309:CAE524309 CJT524309:CKA524309 CTP524309:CTW524309 DDL524309:DDS524309 DNH524309:DNO524309 DXD524309:DXK524309 EGZ524309:EHG524309 EQV524309:ERC524309 FAR524309:FAY524309 FKN524309:FKU524309 FUJ524309:FUQ524309 GEF524309:GEM524309 GOB524309:GOI524309 GXX524309:GYE524309 HHT524309:HIA524309 HRP524309:HRW524309 IBL524309:IBS524309 ILH524309:ILO524309 IVD524309:IVK524309 JEZ524309:JFG524309 JOV524309:JPC524309 JYR524309:JYY524309 KIN524309:KIU524309 KSJ524309:KSQ524309 LCF524309:LCM524309 LMB524309:LMI524309 LVX524309:LWE524309 MFT524309:MGA524309 MPP524309:MPW524309 MZL524309:MZS524309 NJH524309:NJO524309 NTD524309:NTK524309 OCZ524309:ODG524309 OMV524309:ONC524309 OWR524309:OWY524309 PGN524309:PGU524309 PQJ524309:PQQ524309 QAF524309:QAM524309 QKB524309:QKI524309 QTX524309:QUE524309 RDT524309:REA524309 RNP524309:RNW524309 RXL524309:RXS524309 SHH524309:SHO524309 SRD524309:SRK524309 TAZ524309:TBG524309 TKV524309:TLC524309 TUR524309:TUY524309 UEN524309:UEU524309 UOJ524309:UOQ524309 UYF524309:UYM524309 VIB524309:VII524309 VRX524309:VSE524309 WBT524309:WCA524309 WLP524309:WLW524309 WVL524309:WVS524309 D589845:K589845 IZ589845:JG589845 SV589845:TC589845 ACR589845:ACY589845 AMN589845:AMU589845 AWJ589845:AWQ589845 BGF589845:BGM589845 BQB589845:BQI589845 BZX589845:CAE589845 CJT589845:CKA589845 CTP589845:CTW589845 DDL589845:DDS589845 DNH589845:DNO589845 DXD589845:DXK589845 EGZ589845:EHG589845 EQV589845:ERC589845 FAR589845:FAY589845 FKN589845:FKU589845 FUJ589845:FUQ589845 GEF589845:GEM589845 GOB589845:GOI589845 GXX589845:GYE589845 HHT589845:HIA589845 HRP589845:HRW589845 IBL589845:IBS589845 ILH589845:ILO589845 IVD589845:IVK589845 JEZ589845:JFG589845 JOV589845:JPC589845 JYR589845:JYY589845 KIN589845:KIU589845 KSJ589845:KSQ589845 LCF589845:LCM589845 LMB589845:LMI589845 LVX589845:LWE589845 MFT589845:MGA589845 MPP589845:MPW589845 MZL589845:MZS589845 NJH589845:NJO589845 NTD589845:NTK589845 OCZ589845:ODG589845 OMV589845:ONC589845 OWR589845:OWY589845 PGN589845:PGU589845 PQJ589845:PQQ589845 QAF589845:QAM589845 QKB589845:QKI589845 QTX589845:QUE589845 RDT589845:REA589845 RNP589845:RNW589845 RXL589845:RXS589845 SHH589845:SHO589845 SRD589845:SRK589845 TAZ589845:TBG589845 TKV589845:TLC589845 TUR589845:TUY589845 UEN589845:UEU589845 UOJ589845:UOQ589845 UYF589845:UYM589845 VIB589845:VII589845 VRX589845:VSE589845 WBT589845:WCA589845 WLP589845:WLW589845 WVL589845:WVS589845 D655381:K655381 IZ655381:JG655381 SV655381:TC655381 ACR655381:ACY655381 AMN655381:AMU655381 AWJ655381:AWQ655381 BGF655381:BGM655381 BQB655381:BQI655381 BZX655381:CAE655381 CJT655381:CKA655381 CTP655381:CTW655381 DDL655381:DDS655381 DNH655381:DNO655381 DXD655381:DXK655381 EGZ655381:EHG655381 EQV655381:ERC655381 FAR655381:FAY655381 FKN655381:FKU655381 FUJ655381:FUQ655381 GEF655381:GEM655381 GOB655381:GOI655381 GXX655381:GYE655381 HHT655381:HIA655381 HRP655381:HRW655381 IBL655381:IBS655381 ILH655381:ILO655381 IVD655381:IVK655381 JEZ655381:JFG655381 JOV655381:JPC655381 JYR655381:JYY655381 KIN655381:KIU655381 KSJ655381:KSQ655381 LCF655381:LCM655381 LMB655381:LMI655381 LVX655381:LWE655381 MFT655381:MGA655381 MPP655381:MPW655381 MZL655381:MZS655381 NJH655381:NJO655381 NTD655381:NTK655381 OCZ655381:ODG655381 OMV655381:ONC655381 OWR655381:OWY655381 PGN655381:PGU655381 PQJ655381:PQQ655381 QAF655381:QAM655381 QKB655381:QKI655381 QTX655381:QUE655381 RDT655381:REA655381 RNP655381:RNW655381 RXL655381:RXS655381 SHH655381:SHO655381 SRD655381:SRK655381 TAZ655381:TBG655381 TKV655381:TLC655381 TUR655381:TUY655381 UEN655381:UEU655381 UOJ655381:UOQ655381 UYF655381:UYM655381 VIB655381:VII655381 VRX655381:VSE655381 WBT655381:WCA655381 WLP655381:WLW655381 WVL655381:WVS655381 D720917:K720917 IZ720917:JG720917 SV720917:TC720917 ACR720917:ACY720917 AMN720917:AMU720917 AWJ720917:AWQ720917 BGF720917:BGM720917 BQB720917:BQI720917 BZX720917:CAE720917 CJT720917:CKA720917 CTP720917:CTW720917 DDL720917:DDS720917 DNH720917:DNO720917 DXD720917:DXK720917 EGZ720917:EHG720917 EQV720917:ERC720917 FAR720917:FAY720917 FKN720917:FKU720917 FUJ720917:FUQ720917 GEF720917:GEM720917 GOB720917:GOI720917 GXX720917:GYE720917 HHT720917:HIA720917 HRP720917:HRW720917 IBL720917:IBS720917 ILH720917:ILO720917 IVD720917:IVK720917 JEZ720917:JFG720917 JOV720917:JPC720917 JYR720917:JYY720917 KIN720917:KIU720917 KSJ720917:KSQ720917 LCF720917:LCM720917 LMB720917:LMI720917 LVX720917:LWE720917 MFT720917:MGA720917 MPP720917:MPW720917 MZL720917:MZS720917 NJH720917:NJO720917 NTD720917:NTK720917 OCZ720917:ODG720917 OMV720917:ONC720917 OWR720917:OWY720917 PGN720917:PGU720917 PQJ720917:PQQ720917 QAF720917:QAM720917 QKB720917:QKI720917 QTX720917:QUE720917 RDT720917:REA720917 RNP720917:RNW720917 RXL720917:RXS720917 SHH720917:SHO720917 SRD720917:SRK720917 TAZ720917:TBG720917 TKV720917:TLC720917 TUR720917:TUY720917 UEN720917:UEU720917 UOJ720917:UOQ720917 UYF720917:UYM720917 VIB720917:VII720917 VRX720917:VSE720917 WBT720917:WCA720917 WLP720917:WLW720917 WVL720917:WVS720917 D786453:K786453 IZ786453:JG786453 SV786453:TC786453 ACR786453:ACY786453 AMN786453:AMU786453 AWJ786453:AWQ786453 BGF786453:BGM786453 BQB786453:BQI786453 BZX786453:CAE786453 CJT786453:CKA786453 CTP786453:CTW786453 DDL786453:DDS786453 DNH786453:DNO786453 DXD786453:DXK786453 EGZ786453:EHG786453 EQV786453:ERC786453 FAR786453:FAY786453 FKN786453:FKU786453 FUJ786453:FUQ786453 GEF786453:GEM786453 GOB786453:GOI786453 GXX786453:GYE786453 HHT786453:HIA786453 HRP786453:HRW786453 IBL786453:IBS786453 ILH786453:ILO786453 IVD786453:IVK786453 JEZ786453:JFG786453 JOV786453:JPC786453 JYR786453:JYY786453 KIN786453:KIU786453 KSJ786453:KSQ786453 LCF786453:LCM786453 LMB786453:LMI786453 LVX786453:LWE786453 MFT786453:MGA786453 MPP786453:MPW786453 MZL786453:MZS786453 NJH786453:NJO786453 NTD786453:NTK786453 OCZ786453:ODG786453 OMV786453:ONC786453 OWR786453:OWY786453 PGN786453:PGU786453 PQJ786453:PQQ786453 QAF786453:QAM786453 QKB786453:QKI786453 QTX786453:QUE786453 RDT786453:REA786453 RNP786453:RNW786453 RXL786453:RXS786453 SHH786453:SHO786453 SRD786453:SRK786453 TAZ786453:TBG786453 TKV786453:TLC786453 TUR786453:TUY786453 UEN786453:UEU786453 UOJ786453:UOQ786453 UYF786453:UYM786453 VIB786453:VII786453 VRX786453:VSE786453 WBT786453:WCA786453 WLP786453:WLW786453 WVL786453:WVS786453 D851989:K851989 IZ851989:JG851989 SV851989:TC851989 ACR851989:ACY851989 AMN851989:AMU851989 AWJ851989:AWQ851989 BGF851989:BGM851989 BQB851989:BQI851989 BZX851989:CAE851989 CJT851989:CKA851989 CTP851989:CTW851989 DDL851989:DDS851989 DNH851989:DNO851989 DXD851989:DXK851989 EGZ851989:EHG851989 EQV851989:ERC851989 FAR851989:FAY851989 FKN851989:FKU851989 FUJ851989:FUQ851989 GEF851989:GEM851989 GOB851989:GOI851989 GXX851989:GYE851989 HHT851989:HIA851989 HRP851989:HRW851989 IBL851989:IBS851989 ILH851989:ILO851989 IVD851989:IVK851989 JEZ851989:JFG851989 JOV851989:JPC851989 JYR851989:JYY851989 KIN851989:KIU851989 KSJ851989:KSQ851989 LCF851989:LCM851989 LMB851989:LMI851989 LVX851989:LWE851989 MFT851989:MGA851989 MPP851989:MPW851989 MZL851989:MZS851989 NJH851989:NJO851989 NTD851989:NTK851989 OCZ851989:ODG851989 OMV851989:ONC851989 OWR851989:OWY851989 PGN851989:PGU851989 PQJ851989:PQQ851989 QAF851989:QAM851989 QKB851989:QKI851989 QTX851989:QUE851989 RDT851989:REA851989 RNP851989:RNW851989 RXL851989:RXS851989 SHH851989:SHO851989 SRD851989:SRK851989 TAZ851989:TBG851989 TKV851989:TLC851989 TUR851989:TUY851989 UEN851989:UEU851989 UOJ851989:UOQ851989 UYF851989:UYM851989 VIB851989:VII851989 VRX851989:VSE851989 WBT851989:WCA851989 WLP851989:WLW851989 WVL851989:WVS851989 D917525:K917525 IZ917525:JG917525 SV917525:TC917525 ACR917525:ACY917525 AMN917525:AMU917525 AWJ917525:AWQ917525 BGF917525:BGM917525 BQB917525:BQI917525 BZX917525:CAE917525 CJT917525:CKA917525 CTP917525:CTW917525 DDL917525:DDS917525 DNH917525:DNO917525 DXD917525:DXK917525 EGZ917525:EHG917525 EQV917525:ERC917525 FAR917525:FAY917525 FKN917525:FKU917525 FUJ917525:FUQ917525 GEF917525:GEM917525 GOB917525:GOI917525 GXX917525:GYE917525 HHT917525:HIA917525 HRP917525:HRW917525 IBL917525:IBS917525 ILH917525:ILO917525 IVD917525:IVK917525 JEZ917525:JFG917525 JOV917525:JPC917525 JYR917525:JYY917525 KIN917525:KIU917525 KSJ917525:KSQ917525 LCF917525:LCM917525 LMB917525:LMI917525 LVX917525:LWE917525 MFT917525:MGA917525 MPP917525:MPW917525 MZL917525:MZS917525 NJH917525:NJO917525 NTD917525:NTK917525 OCZ917525:ODG917525 OMV917525:ONC917525 OWR917525:OWY917525 PGN917525:PGU917525 PQJ917525:PQQ917525 QAF917525:QAM917525 QKB917525:QKI917525 QTX917525:QUE917525 RDT917525:REA917525 RNP917525:RNW917525 RXL917525:RXS917525 SHH917525:SHO917525 SRD917525:SRK917525 TAZ917525:TBG917525 TKV917525:TLC917525 TUR917525:TUY917525 UEN917525:UEU917525 UOJ917525:UOQ917525 UYF917525:UYM917525 VIB917525:VII917525 VRX917525:VSE917525 WBT917525:WCA917525 WLP917525:WLW917525 WVL917525:WVS917525 D983061:K983061 IZ983061:JG983061 SV983061:TC983061 ACR983061:ACY983061 AMN983061:AMU983061 AWJ983061:AWQ983061 BGF983061:BGM983061 BQB983061:BQI983061 BZX983061:CAE983061 CJT983061:CKA983061 CTP983061:CTW983061 DDL983061:DDS983061 DNH983061:DNO983061 DXD983061:DXK983061 EGZ983061:EHG983061 EQV983061:ERC983061 FAR983061:FAY983061 FKN983061:FKU983061 FUJ983061:FUQ983061 GEF983061:GEM983061 GOB983061:GOI983061 GXX983061:GYE983061 HHT983061:HIA983061 HRP983061:HRW983061 IBL983061:IBS983061 ILH983061:ILO983061 IVD983061:IVK983061 JEZ983061:JFG983061 JOV983061:JPC983061 JYR983061:JYY983061 KIN983061:KIU983061 KSJ983061:KSQ983061 LCF983061:LCM983061 LMB983061:LMI983061 LVX983061:LWE983061 MFT983061:MGA983061 MPP983061:MPW983061 MZL983061:MZS983061 NJH983061:NJO983061 NTD983061:NTK983061 OCZ983061:ODG983061 OMV983061:ONC983061 OWR983061:OWY983061 PGN983061:PGU983061 PQJ983061:PQQ983061 QAF983061:QAM983061 QKB983061:QKI983061 QTX983061:QUE983061 RDT983061:REA983061 RNP983061:RNW983061 RXL983061:RXS983061 SHH983061:SHO983061 SRD983061:SRK983061 TAZ983061:TBG983061 TKV983061:TLC983061 TUR983061:TUY983061 UEN983061:UEU983061 UOJ983061:UOQ983061 UYF983061:UYM983061 VIB983061:VII983061 VRX983061:VSE983061 WBT983061:WCA983061 WLP983061:WLW983061 WVL983061:WVS983061">
      <formula1>$A$896:$A$897</formula1>
    </dataValidation>
    <dataValidation type="list" allowBlank="1" showInputMessage="1" showErrorMessage="1" prompt="wybierz Cel Tematyczny" sqref="D22:K22 IZ22:JG22 SV22:TC22 ACR22:ACY22 AMN22:AMU22 AWJ22:AWQ22 BGF22:BGM22 BQB22:BQI22 BZX22:CAE22 CJT22:CKA22 CTP22:CTW22 DDL22:DDS22 DNH22:DNO22 DXD22:DXK22 EGZ22:EHG22 EQV22:ERC22 FAR22:FAY22 FKN22:FKU22 FUJ22:FUQ22 GEF22:GEM22 GOB22:GOI22 GXX22:GYE22 HHT22:HIA22 HRP22:HRW22 IBL22:IBS22 ILH22:ILO22 IVD22:IVK22 JEZ22:JFG22 JOV22:JPC22 JYR22:JYY22 KIN22:KIU22 KSJ22:KSQ22 LCF22:LCM22 LMB22:LMI22 LVX22:LWE22 MFT22:MGA22 MPP22:MPW22 MZL22:MZS22 NJH22:NJO22 NTD22:NTK22 OCZ22:ODG22 OMV22:ONC22 OWR22:OWY22 PGN22:PGU22 PQJ22:PQQ22 QAF22:QAM22 QKB22:QKI22 QTX22:QUE22 RDT22:REA22 RNP22:RNW22 RXL22:RXS22 SHH22:SHO22 SRD22:SRK22 TAZ22:TBG22 TKV22:TLC22 TUR22:TUY22 UEN22:UEU22 UOJ22:UOQ22 UYF22:UYM22 VIB22:VII22 VRX22:VSE22 WBT22:WCA22 WLP22:WLW22 WVL22:WVS22 D65558:K65558 IZ65558:JG65558 SV65558:TC65558 ACR65558:ACY65558 AMN65558:AMU65558 AWJ65558:AWQ65558 BGF65558:BGM65558 BQB65558:BQI65558 BZX65558:CAE65558 CJT65558:CKA65558 CTP65558:CTW65558 DDL65558:DDS65558 DNH65558:DNO65558 DXD65558:DXK65558 EGZ65558:EHG65558 EQV65558:ERC65558 FAR65558:FAY65558 FKN65558:FKU65558 FUJ65558:FUQ65558 GEF65558:GEM65558 GOB65558:GOI65558 GXX65558:GYE65558 HHT65558:HIA65558 HRP65558:HRW65558 IBL65558:IBS65558 ILH65558:ILO65558 IVD65558:IVK65558 JEZ65558:JFG65558 JOV65558:JPC65558 JYR65558:JYY65558 KIN65558:KIU65558 KSJ65558:KSQ65558 LCF65558:LCM65558 LMB65558:LMI65558 LVX65558:LWE65558 MFT65558:MGA65558 MPP65558:MPW65558 MZL65558:MZS65558 NJH65558:NJO65558 NTD65558:NTK65558 OCZ65558:ODG65558 OMV65558:ONC65558 OWR65558:OWY65558 PGN65558:PGU65558 PQJ65558:PQQ65558 QAF65558:QAM65558 QKB65558:QKI65558 QTX65558:QUE65558 RDT65558:REA65558 RNP65558:RNW65558 RXL65558:RXS65558 SHH65558:SHO65558 SRD65558:SRK65558 TAZ65558:TBG65558 TKV65558:TLC65558 TUR65558:TUY65558 UEN65558:UEU65558 UOJ65558:UOQ65558 UYF65558:UYM65558 VIB65558:VII65558 VRX65558:VSE65558 WBT65558:WCA65558 WLP65558:WLW65558 WVL65558:WVS65558 D131094:K131094 IZ131094:JG131094 SV131094:TC131094 ACR131094:ACY131094 AMN131094:AMU131094 AWJ131094:AWQ131094 BGF131094:BGM131094 BQB131094:BQI131094 BZX131094:CAE131094 CJT131094:CKA131094 CTP131094:CTW131094 DDL131094:DDS131094 DNH131094:DNO131094 DXD131094:DXK131094 EGZ131094:EHG131094 EQV131094:ERC131094 FAR131094:FAY131094 FKN131094:FKU131094 FUJ131094:FUQ131094 GEF131094:GEM131094 GOB131094:GOI131094 GXX131094:GYE131094 HHT131094:HIA131094 HRP131094:HRW131094 IBL131094:IBS131094 ILH131094:ILO131094 IVD131094:IVK131094 JEZ131094:JFG131094 JOV131094:JPC131094 JYR131094:JYY131094 KIN131094:KIU131094 KSJ131094:KSQ131094 LCF131094:LCM131094 LMB131094:LMI131094 LVX131094:LWE131094 MFT131094:MGA131094 MPP131094:MPW131094 MZL131094:MZS131094 NJH131094:NJO131094 NTD131094:NTK131094 OCZ131094:ODG131094 OMV131094:ONC131094 OWR131094:OWY131094 PGN131094:PGU131094 PQJ131094:PQQ131094 QAF131094:QAM131094 QKB131094:QKI131094 QTX131094:QUE131094 RDT131094:REA131094 RNP131094:RNW131094 RXL131094:RXS131094 SHH131094:SHO131094 SRD131094:SRK131094 TAZ131094:TBG131094 TKV131094:TLC131094 TUR131094:TUY131094 UEN131094:UEU131094 UOJ131094:UOQ131094 UYF131094:UYM131094 VIB131094:VII131094 VRX131094:VSE131094 WBT131094:WCA131094 WLP131094:WLW131094 WVL131094:WVS131094 D196630:K196630 IZ196630:JG196630 SV196630:TC196630 ACR196630:ACY196630 AMN196630:AMU196630 AWJ196630:AWQ196630 BGF196630:BGM196630 BQB196630:BQI196630 BZX196630:CAE196630 CJT196630:CKA196630 CTP196630:CTW196630 DDL196630:DDS196630 DNH196630:DNO196630 DXD196630:DXK196630 EGZ196630:EHG196630 EQV196630:ERC196630 FAR196630:FAY196630 FKN196630:FKU196630 FUJ196630:FUQ196630 GEF196630:GEM196630 GOB196630:GOI196630 GXX196630:GYE196630 HHT196630:HIA196630 HRP196630:HRW196630 IBL196630:IBS196630 ILH196630:ILO196630 IVD196630:IVK196630 JEZ196630:JFG196630 JOV196630:JPC196630 JYR196630:JYY196630 KIN196630:KIU196630 KSJ196630:KSQ196630 LCF196630:LCM196630 LMB196630:LMI196630 LVX196630:LWE196630 MFT196630:MGA196630 MPP196630:MPW196630 MZL196630:MZS196630 NJH196630:NJO196630 NTD196630:NTK196630 OCZ196630:ODG196630 OMV196630:ONC196630 OWR196630:OWY196630 PGN196630:PGU196630 PQJ196630:PQQ196630 QAF196630:QAM196630 QKB196630:QKI196630 QTX196630:QUE196630 RDT196630:REA196630 RNP196630:RNW196630 RXL196630:RXS196630 SHH196630:SHO196630 SRD196630:SRK196630 TAZ196630:TBG196630 TKV196630:TLC196630 TUR196630:TUY196630 UEN196630:UEU196630 UOJ196630:UOQ196630 UYF196630:UYM196630 VIB196630:VII196630 VRX196630:VSE196630 WBT196630:WCA196630 WLP196630:WLW196630 WVL196630:WVS196630 D262166:K262166 IZ262166:JG262166 SV262166:TC262166 ACR262166:ACY262166 AMN262166:AMU262166 AWJ262166:AWQ262166 BGF262166:BGM262166 BQB262166:BQI262166 BZX262166:CAE262166 CJT262166:CKA262166 CTP262166:CTW262166 DDL262166:DDS262166 DNH262166:DNO262166 DXD262166:DXK262166 EGZ262166:EHG262166 EQV262166:ERC262166 FAR262166:FAY262166 FKN262166:FKU262166 FUJ262166:FUQ262166 GEF262166:GEM262166 GOB262166:GOI262166 GXX262166:GYE262166 HHT262166:HIA262166 HRP262166:HRW262166 IBL262166:IBS262166 ILH262166:ILO262166 IVD262166:IVK262166 JEZ262166:JFG262166 JOV262166:JPC262166 JYR262166:JYY262166 KIN262166:KIU262166 KSJ262166:KSQ262166 LCF262166:LCM262166 LMB262166:LMI262166 LVX262166:LWE262166 MFT262166:MGA262166 MPP262166:MPW262166 MZL262166:MZS262166 NJH262166:NJO262166 NTD262166:NTK262166 OCZ262166:ODG262166 OMV262166:ONC262166 OWR262166:OWY262166 PGN262166:PGU262166 PQJ262166:PQQ262166 QAF262166:QAM262166 QKB262166:QKI262166 QTX262166:QUE262166 RDT262166:REA262166 RNP262166:RNW262166 RXL262166:RXS262166 SHH262166:SHO262166 SRD262166:SRK262166 TAZ262166:TBG262166 TKV262166:TLC262166 TUR262166:TUY262166 UEN262166:UEU262166 UOJ262166:UOQ262166 UYF262166:UYM262166 VIB262166:VII262166 VRX262166:VSE262166 WBT262166:WCA262166 WLP262166:WLW262166 WVL262166:WVS262166 D327702:K327702 IZ327702:JG327702 SV327702:TC327702 ACR327702:ACY327702 AMN327702:AMU327702 AWJ327702:AWQ327702 BGF327702:BGM327702 BQB327702:BQI327702 BZX327702:CAE327702 CJT327702:CKA327702 CTP327702:CTW327702 DDL327702:DDS327702 DNH327702:DNO327702 DXD327702:DXK327702 EGZ327702:EHG327702 EQV327702:ERC327702 FAR327702:FAY327702 FKN327702:FKU327702 FUJ327702:FUQ327702 GEF327702:GEM327702 GOB327702:GOI327702 GXX327702:GYE327702 HHT327702:HIA327702 HRP327702:HRW327702 IBL327702:IBS327702 ILH327702:ILO327702 IVD327702:IVK327702 JEZ327702:JFG327702 JOV327702:JPC327702 JYR327702:JYY327702 KIN327702:KIU327702 KSJ327702:KSQ327702 LCF327702:LCM327702 LMB327702:LMI327702 LVX327702:LWE327702 MFT327702:MGA327702 MPP327702:MPW327702 MZL327702:MZS327702 NJH327702:NJO327702 NTD327702:NTK327702 OCZ327702:ODG327702 OMV327702:ONC327702 OWR327702:OWY327702 PGN327702:PGU327702 PQJ327702:PQQ327702 QAF327702:QAM327702 QKB327702:QKI327702 QTX327702:QUE327702 RDT327702:REA327702 RNP327702:RNW327702 RXL327702:RXS327702 SHH327702:SHO327702 SRD327702:SRK327702 TAZ327702:TBG327702 TKV327702:TLC327702 TUR327702:TUY327702 UEN327702:UEU327702 UOJ327702:UOQ327702 UYF327702:UYM327702 VIB327702:VII327702 VRX327702:VSE327702 WBT327702:WCA327702 WLP327702:WLW327702 WVL327702:WVS327702 D393238:K393238 IZ393238:JG393238 SV393238:TC393238 ACR393238:ACY393238 AMN393238:AMU393238 AWJ393238:AWQ393238 BGF393238:BGM393238 BQB393238:BQI393238 BZX393238:CAE393238 CJT393238:CKA393238 CTP393238:CTW393238 DDL393238:DDS393238 DNH393238:DNO393238 DXD393238:DXK393238 EGZ393238:EHG393238 EQV393238:ERC393238 FAR393238:FAY393238 FKN393238:FKU393238 FUJ393238:FUQ393238 GEF393238:GEM393238 GOB393238:GOI393238 GXX393238:GYE393238 HHT393238:HIA393238 HRP393238:HRW393238 IBL393238:IBS393238 ILH393238:ILO393238 IVD393238:IVK393238 JEZ393238:JFG393238 JOV393238:JPC393238 JYR393238:JYY393238 KIN393238:KIU393238 KSJ393238:KSQ393238 LCF393238:LCM393238 LMB393238:LMI393238 LVX393238:LWE393238 MFT393238:MGA393238 MPP393238:MPW393238 MZL393238:MZS393238 NJH393238:NJO393238 NTD393238:NTK393238 OCZ393238:ODG393238 OMV393238:ONC393238 OWR393238:OWY393238 PGN393238:PGU393238 PQJ393238:PQQ393238 QAF393238:QAM393238 QKB393238:QKI393238 QTX393238:QUE393238 RDT393238:REA393238 RNP393238:RNW393238 RXL393238:RXS393238 SHH393238:SHO393238 SRD393238:SRK393238 TAZ393238:TBG393238 TKV393238:TLC393238 TUR393238:TUY393238 UEN393238:UEU393238 UOJ393238:UOQ393238 UYF393238:UYM393238 VIB393238:VII393238 VRX393238:VSE393238 WBT393238:WCA393238 WLP393238:WLW393238 WVL393238:WVS393238 D458774:K458774 IZ458774:JG458774 SV458774:TC458774 ACR458774:ACY458774 AMN458774:AMU458774 AWJ458774:AWQ458774 BGF458774:BGM458774 BQB458774:BQI458774 BZX458774:CAE458774 CJT458774:CKA458774 CTP458774:CTW458774 DDL458774:DDS458774 DNH458774:DNO458774 DXD458774:DXK458774 EGZ458774:EHG458774 EQV458774:ERC458774 FAR458774:FAY458774 FKN458774:FKU458774 FUJ458774:FUQ458774 GEF458774:GEM458774 GOB458774:GOI458774 GXX458774:GYE458774 HHT458774:HIA458774 HRP458774:HRW458774 IBL458774:IBS458774 ILH458774:ILO458774 IVD458774:IVK458774 JEZ458774:JFG458774 JOV458774:JPC458774 JYR458774:JYY458774 KIN458774:KIU458774 KSJ458774:KSQ458774 LCF458774:LCM458774 LMB458774:LMI458774 LVX458774:LWE458774 MFT458774:MGA458774 MPP458774:MPW458774 MZL458774:MZS458774 NJH458774:NJO458774 NTD458774:NTK458774 OCZ458774:ODG458774 OMV458774:ONC458774 OWR458774:OWY458774 PGN458774:PGU458774 PQJ458774:PQQ458774 QAF458774:QAM458774 QKB458774:QKI458774 QTX458774:QUE458774 RDT458774:REA458774 RNP458774:RNW458774 RXL458774:RXS458774 SHH458774:SHO458774 SRD458774:SRK458774 TAZ458774:TBG458774 TKV458774:TLC458774 TUR458774:TUY458774 UEN458774:UEU458774 UOJ458774:UOQ458774 UYF458774:UYM458774 VIB458774:VII458774 VRX458774:VSE458774 WBT458774:WCA458774 WLP458774:WLW458774 WVL458774:WVS458774 D524310:K524310 IZ524310:JG524310 SV524310:TC524310 ACR524310:ACY524310 AMN524310:AMU524310 AWJ524310:AWQ524310 BGF524310:BGM524310 BQB524310:BQI524310 BZX524310:CAE524310 CJT524310:CKA524310 CTP524310:CTW524310 DDL524310:DDS524310 DNH524310:DNO524310 DXD524310:DXK524310 EGZ524310:EHG524310 EQV524310:ERC524310 FAR524310:FAY524310 FKN524310:FKU524310 FUJ524310:FUQ524310 GEF524310:GEM524310 GOB524310:GOI524310 GXX524310:GYE524310 HHT524310:HIA524310 HRP524310:HRW524310 IBL524310:IBS524310 ILH524310:ILO524310 IVD524310:IVK524310 JEZ524310:JFG524310 JOV524310:JPC524310 JYR524310:JYY524310 KIN524310:KIU524310 KSJ524310:KSQ524310 LCF524310:LCM524310 LMB524310:LMI524310 LVX524310:LWE524310 MFT524310:MGA524310 MPP524310:MPW524310 MZL524310:MZS524310 NJH524310:NJO524310 NTD524310:NTK524310 OCZ524310:ODG524310 OMV524310:ONC524310 OWR524310:OWY524310 PGN524310:PGU524310 PQJ524310:PQQ524310 QAF524310:QAM524310 QKB524310:QKI524310 QTX524310:QUE524310 RDT524310:REA524310 RNP524310:RNW524310 RXL524310:RXS524310 SHH524310:SHO524310 SRD524310:SRK524310 TAZ524310:TBG524310 TKV524310:TLC524310 TUR524310:TUY524310 UEN524310:UEU524310 UOJ524310:UOQ524310 UYF524310:UYM524310 VIB524310:VII524310 VRX524310:VSE524310 WBT524310:WCA524310 WLP524310:WLW524310 WVL524310:WVS524310 D589846:K589846 IZ589846:JG589846 SV589846:TC589846 ACR589846:ACY589846 AMN589846:AMU589846 AWJ589846:AWQ589846 BGF589846:BGM589846 BQB589846:BQI589846 BZX589846:CAE589846 CJT589846:CKA589846 CTP589846:CTW589846 DDL589846:DDS589846 DNH589846:DNO589846 DXD589846:DXK589846 EGZ589846:EHG589846 EQV589846:ERC589846 FAR589846:FAY589846 FKN589846:FKU589846 FUJ589846:FUQ589846 GEF589846:GEM589846 GOB589846:GOI589846 GXX589846:GYE589846 HHT589846:HIA589846 HRP589846:HRW589846 IBL589846:IBS589846 ILH589846:ILO589846 IVD589846:IVK589846 JEZ589846:JFG589846 JOV589846:JPC589846 JYR589846:JYY589846 KIN589846:KIU589846 KSJ589846:KSQ589846 LCF589846:LCM589846 LMB589846:LMI589846 LVX589846:LWE589846 MFT589846:MGA589846 MPP589846:MPW589846 MZL589846:MZS589846 NJH589846:NJO589846 NTD589846:NTK589846 OCZ589846:ODG589846 OMV589846:ONC589846 OWR589846:OWY589846 PGN589846:PGU589846 PQJ589846:PQQ589846 QAF589846:QAM589846 QKB589846:QKI589846 QTX589846:QUE589846 RDT589846:REA589846 RNP589846:RNW589846 RXL589846:RXS589846 SHH589846:SHO589846 SRD589846:SRK589846 TAZ589846:TBG589846 TKV589846:TLC589846 TUR589846:TUY589846 UEN589846:UEU589846 UOJ589846:UOQ589846 UYF589846:UYM589846 VIB589846:VII589846 VRX589846:VSE589846 WBT589846:WCA589846 WLP589846:WLW589846 WVL589846:WVS589846 D655382:K655382 IZ655382:JG655382 SV655382:TC655382 ACR655382:ACY655382 AMN655382:AMU655382 AWJ655382:AWQ655382 BGF655382:BGM655382 BQB655382:BQI655382 BZX655382:CAE655382 CJT655382:CKA655382 CTP655382:CTW655382 DDL655382:DDS655382 DNH655382:DNO655382 DXD655382:DXK655382 EGZ655382:EHG655382 EQV655382:ERC655382 FAR655382:FAY655382 FKN655382:FKU655382 FUJ655382:FUQ655382 GEF655382:GEM655382 GOB655382:GOI655382 GXX655382:GYE655382 HHT655382:HIA655382 HRP655382:HRW655382 IBL655382:IBS655382 ILH655382:ILO655382 IVD655382:IVK655382 JEZ655382:JFG655382 JOV655382:JPC655382 JYR655382:JYY655382 KIN655382:KIU655382 KSJ655382:KSQ655382 LCF655382:LCM655382 LMB655382:LMI655382 LVX655382:LWE655382 MFT655382:MGA655382 MPP655382:MPW655382 MZL655382:MZS655382 NJH655382:NJO655382 NTD655382:NTK655382 OCZ655382:ODG655382 OMV655382:ONC655382 OWR655382:OWY655382 PGN655382:PGU655382 PQJ655382:PQQ655382 QAF655382:QAM655382 QKB655382:QKI655382 QTX655382:QUE655382 RDT655382:REA655382 RNP655382:RNW655382 RXL655382:RXS655382 SHH655382:SHO655382 SRD655382:SRK655382 TAZ655382:TBG655382 TKV655382:TLC655382 TUR655382:TUY655382 UEN655382:UEU655382 UOJ655382:UOQ655382 UYF655382:UYM655382 VIB655382:VII655382 VRX655382:VSE655382 WBT655382:WCA655382 WLP655382:WLW655382 WVL655382:WVS655382 D720918:K720918 IZ720918:JG720918 SV720918:TC720918 ACR720918:ACY720918 AMN720918:AMU720918 AWJ720918:AWQ720918 BGF720918:BGM720918 BQB720918:BQI720918 BZX720918:CAE720918 CJT720918:CKA720918 CTP720918:CTW720918 DDL720918:DDS720918 DNH720918:DNO720918 DXD720918:DXK720918 EGZ720918:EHG720918 EQV720918:ERC720918 FAR720918:FAY720918 FKN720918:FKU720918 FUJ720918:FUQ720918 GEF720918:GEM720918 GOB720918:GOI720918 GXX720918:GYE720918 HHT720918:HIA720918 HRP720918:HRW720918 IBL720918:IBS720918 ILH720918:ILO720918 IVD720918:IVK720918 JEZ720918:JFG720918 JOV720918:JPC720918 JYR720918:JYY720918 KIN720918:KIU720918 KSJ720918:KSQ720918 LCF720918:LCM720918 LMB720918:LMI720918 LVX720918:LWE720918 MFT720918:MGA720918 MPP720918:MPW720918 MZL720918:MZS720918 NJH720918:NJO720918 NTD720918:NTK720918 OCZ720918:ODG720918 OMV720918:ONC720918 OWR720918:OWY720918 PGN720918:PGU720918 PQJ720918:PQQ720918 QAF720918:QAM720918 QKB720918:QKI720918 QTX720918:QUE720918 RDT720918:REA720918 RNP720918:RNW720918 RXL720918:RXS720918 SHH720918:SHO720918 SRD720918:SRK720918 TAZ720918:TBG720918 TKV720918:TLC720918 TUR720918:TUY720918 UEN720918:UEU720918 UOJ720918:UOQ720918 UYF720918:UYM720918 VIB720918:VII720918 VRX720918:VSE720918 WBT720918:WCA720918 WLP720918:WLW720918 WVL720918:WVS720918 D786454:K786454 IZ786454:JG786454 SV786454:TC786454 ACR786454:ACY786454 AMN786454:AMU786454 AWJ786454:AWQ786454 BGF786454:BGM786454 BQB786454:BQI786454 BZX786454:CAE786454 CJT786454:CKA786454 CTP786454:CTW786454 DDL786454:DDS786454 DNH786454:DNO786454 DXD786454:DXK786454 EGZ786454:EHG786454 EQV786454:ERC786454 FAR786454:FAY786454 FKN786454:FKU786454 FUJ786454:FUQ786454 GEF786454:GEM786454 GOB786454:GOI786454 GXX786454:GYE786454 HHT786454:HIA786454 HRP786454:HRW786454 IBL786454:IBS786454 ILH786454:ILO786454 IVD786454:IVK786454 JEZ786454:JFG786454 JOV786454:JPC786454 JYR786454:JYY786454 KIN786454:KIU786454 KSJ786454:KSQ786454 LCF786454:LCM786454 LMB786454:LMI786454 LVX786454:LWE786454 MFT786454:MGA786454 MPP786454:MPW786454 MZL786454:MZS786454 NJH786454:NJO786454 NTD786454:NTK786454 OCZ786454:ODG786454 OMV786454:ONC786454 OWR786454:OWY786454 PGN786454:PGU786454 PQJ786454:PQQ786454 QAF786454:QAM786454 QKB786454:QKI786454 QTX786454:QUE786454 RDT786454:REA786454 RNP786454:RNW786454 RXL786454:RXS786454 SHH786454:SHO786454 SRD786454:SRK786454 TAZ786454:TBG786454 TKV786454:TLC786454 TUR786454:TUY786454 UEN786454:UEU786454 UOJ786454:UOQ786454 UYF786454:UYM786454 VIB786454:VII786454 VRX786454:VSE786454 WBT786454:WCA786454 WLP786454:WLW786454 WVL786454:WVS786454 D851990:K851990 IZ851990:JG851990 SV851990:TC851990 ACR851990:ACY851990 AMN851990:AMU851990 AWJ851990:AWQ851990 BGF851990:BGM851990 BQB851990:BQI851990 BZX851990:CAE851990 CJT851990:CKA851990 CTP851990:CTW851990 DDL851990:DDS851990 DNH851990:DNO851990 DXD851990:DXK851990 EGZ851990:EHG851990 EQV851990:ERC851990 FAR851990:FAY851990 FKN851990:FKU851990 FUJ851990:FUQ851990 GEF851990:GEM851990 GOB851990:GOI851990 GXX851990:GYE851990 HHT851990:HIA851990 HRP851990:HRW851990 IBL851990:IBS851990 ILH851990:ILO851990 IVD851990:IVK851990 JEZ851990:JFG851990 JOV851990:JPC851990 JYR851990:JYY851990 KIN851990:KIU851990 KSJ851990:KSQ851990 LCF851990:LCM851990 LMB851990:LMI851990 LVX851990:LWE851990 MFT851990:MGA851990 MPP851990:MPW851990 MZL851990:MZS851990 NJH851990:NJO851990 NTD851990:NTK851990 OCZ851990:ODG851990 OMV851990:ONC851990 OWR851990:OWY851990 PGN851990:PGU851990 PQJ851990:PQQ851990 QAF851990:QAM851990 QKB851990:QKI851990 QTX851990:QUE851990 RDT851990:REA851990 RNP851990:RNW851990 RXL851990:RXS851990 SHH851990:SHO851990 SRD851990:SRK851990 TAZ851990:TBG851990 TKV851990:TLC851990 TUR851990:TUY851990 UEN851990:UEU851990 UOJ851990:UOQ851990 UYF851990:UYM851990 VIB851990:VII851990 VRX851990:VSE851990 WBT851990:WCA851990 WLP851990:WLW851990 WVL851990:WVS851990 D917526:K917526 IZ917526:JG917526 SV917526:TC917526 ACR917526:ACY917526 AMN917526:AMU917526 AWJ917526:AWQ917526 BGF917526:BGM917526 BQB917526:BQI917526 BZX917526:CAE917526 CJT917526:CKA917526 CTP917526:CTW917526 DDL917526:DDS917526 DNH917526:DNO917526 DXD917526:DXK917526 EGZ917526:EHG917526 EQV917526:ERC917526 FAR917526:FAY917526 FKN917526:FKU917526 FUJ917526:FUQ917526 GEF917526:GEM917526 GOB917526:GOI917526 GXX917526:GYE917526 HHT917526:HIA917526 HRP917526:HRW917526 IBL917526:IBS917526 ILH917526:ILO917526 IVD917526:IVK917526 JEZ917526:JFG917526 JOV917526:JPC917526 JYR917526:JYY917526 KIN917526:KIU917526 KSJ917526:KSQ917526 LCF917526:LCM917526 LMB917526:LMI917526 LVX917526:LWE917526 MFT917526:MGA917526 MPP917526:MPW917526 MZL917526:MZS917526 NJH917526:NJO917526 NTD917526:NTK917526 OCZ917526:ODG917526 OMV917526:ONC917526 OWR917526:OWY917526 PGN917526:PGU917526 PQJ917526:PQQ917526 QAF917526:QAM917526 QKB917526:QKI917526 QTX917526:QUE917526 RDT917526:REA917526 RNP917526:RNW917526 RXL917526:RXS917526 SHH917526:SHO917526 SRD917526:SRK917526 TAZ917526:TBG917526 TKV917526:TLC917526 TUR917526:TUY917526 UEN917526:UEU917526 UOJ917526:UOQ917526 UYF917526:UYM917526 VIB917526:VII917526 VRX917526:VSE917526 WBT917526:WCA917526 WLP917526:WLW917526 WVL917526:WVS917526 D983062:K983062 IZ983062:JG983062 SV983062:TC983062 ACR983062:ACY983062 AMN983062:AMU983062 AWJ983062:AWQ983062 BGF983062:BGM983062 BQB983062:BQI983062 BZX983062:CAE983062 CJT983062:CKA983062 CTP983062:CTW983062 DDL983062:DDS983062 DNH983062:DNO983062 DXD983062:DXK983062 EGZ983062:EHG983062 EQV983062:ERC983062 FAR983062:FAY983062 FKN983062:FKU983062 FUJ983062:FUQ983062 GEF983062:GEM983062 GOB983062:GOI983062 GXX983062:GYE983062 HHT983062:HIA983062 HRP983062:HRW983062 IBL983062:IBS983062 ILH983062:ILO983062 IVD983062:IVK983062 JEZ983062:JFG983062 JOV983062:JPC983062 JYR983062:JYY983062 KIN983062:KIU983062 KSJ983062:KSQ983062 LCF983062:LCM983062 LMB983062:LMI983062 LVX983062:LWE983062 MFT983062:MGA983062 MPP983062:MPW983062 MZL983062:MZS983062 NJH983062:NJO983062 NTD983062:NTK983062 OCZ983062:ODG983062 OMV983062:ONC983062 OWR983062:OWY983062 PGN983062:PGU983062 PQJ983062:PQQ983062 QAF983062:QAM983062 QKB983062:QKI983062 QTX983062:QUE983062 RDT983062:REA983062 RNP983062:RNW983062 RXL983062:RXS983062 SHH983062:SHO983062 SRD983062:SRK983062 TAZ983062:TBG983062 TKV983062:TLC983062 TUR983062:TUY983062 UEN983062:UEU983062 UOJ983062:UOQ983062 UYF983062:UYM983062 VIB983062:VII983062 VRX983062:VSE983062 WBT983062:WCA983062 WLP983062:WLW983062 WVL983062:WVS983062">
      <formula1>$A$900:$A$903</formula1>
    </dataValidation>
  </dataValidations>
  <pageMargins left="0.70866141732283472" right="0.70866141732283472" top="0.74803149606299213" bottom="0.74803149606299213" header="0.31496062992125984" footer="0.31496062992125984"/>
  <pageSetup paperSize="9" scale="73" fitToHeight="0" orientation="portrait"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C166"/>
  <sheetViews>
    <sheetView view="pageBreakPreview" topLeftCell="A31" zoomScaleNormal="100" zoomScaleSheetLayoutView="100" workbookViewId="0">
      <selection activeCell="F38" sqref="F38"/>
    </sheetView>
  </sheetViews>
  <sheetFormatPr defaultRowHeight="12.75" x14ac:dyDescent="0.2"/>
  <cols>
    <col min="1" max="1" width="6.85546875" style="208" customWidth="1"/>
    <col min="2" max="2" width="9.140625" style="208"/>
    <col min="3" max="3" width="18.5703125" style="208" customWidth="1"/>
    <col min="4" max="4" width="13" style="208" customWidth="1"/>
    <col min="5" max="5" width="12.7109375" style="208" customWidth="1"/>
    <col min="6" max="10" width="9.7109375" style="208" customWidth="1"/>
    <col min="11" max="11" width="12.5703125" style="208" customWidth="1"/>
    <col min="12" max="12" width="16.42578125" style="224" customWidth="1"/>
    <col min="13" max="13" width="9.140625" style="224" customWidth="1"/>
    <col min="14" max="14" width="9.140625" style="224"/>
    <col min="15" max="15" width="4.140625" style="224" customWidth="1"/>
    <col min="16" max="29" width="9.140625" style="224"/>
    <col min="30" max="16384" width="9.140625" style="208"/>
  </cols>
  <sheetData>
    <row r="1" spans="1:29" ht="41.25" customHeight="1" x14ac:dyDescent="0.2">
      <c r="A1" s="972" t="s">
        <v>1496</v>
      </c>
      <c r="B1" s="973"/>
      <c r="C1" s="973"/>
      <c r="D1" s="973"/>
      <c r="E1" s="973"/>
      <c r="F1" s="973"/>
      <c r="G1" s="973"/>
      <c r="H1" s="973"/>
      <c r="I1" s="973"/>
      <c r="J1" s="973"/>
      <c r="K1" s="974"/>
      <c r="L1" s="208"/>
      <c r="M1" s="208"/>
      <c r="N1" s="208"/>
      <c r="O1" s="208"/>
      <c r="P1" s="208"/>
      <c r="Q1" s="208"/>
      <c r="R1" s="208"/>
      <c r="S1" s="208"/>
      <c r="T1" s="208"/>
      <c r="U1" s="208"/>
      <c r="V1" s="208"/>
      <c r="W1" s="208"/>
      <c r="X1" s="208"/>
      <c r="Y1" s="208"/>
      <c r="Z1" s="208"/>
      <c r="AA1" s="208"/>
      <c r="AB1" s="208"/>
      <c r="AC1" s="208"/>
    </row>
    <row r="2" spans="1:29" ht="30" customHeight="1" thickBot="1" x14ac:dyDescent="0.25">
      <c r="A2" s="209">
        <v>1</v>
      </c>
      <c r="B2" s="969" t="s">
        <v>1495</v>
      </c>
      <c r="C2" s="970"/>
      <c r="D2" s="970"/>
      <c r="E2" s="971"/>
      <c r="F2" s="975" t="s">
        <v>1585</v>
      </c>
      <c r="G2" s="976"/>
      <c r="H2" s="976"/>
      <c r="I2" s="976"/>
      <c r="J2" s="976"/>
      <c r="K2" s="977"/>
      <c r="L2" s="208"/>
      <c r="M2" s="208"/>
      <c r="N2" s="208"/>
      <c r="O2" s="208"/>
      <c r="P2" s="208"/>
      <c r="Q2" s="208"/>
      <c r="R2" s="208"/>
      <c r="S2" s="208"/>
      <c r="T2" s="208"/>
      <c r="U2" s="208"/>
      <c r="V2" s="208"/>
      <c r="W2" s="208"/>
      <c r="X2" s="208"/>
      <c r="Y2" s="208"/>
      <c r="Z2" s="208"/>
      <c r="AA2" s="208"/>
      <c r="AB2" s="208"/>
      <c r="AC2" s="208"/>
    </row>
    <row r="3" spans="1:29" ht="15" customHeight="1" thickBot="1" x14ac:dyDescent="0.25">
      <c r="A3" s="944"/>
      <c r="B3" s="944"/>
      <c r="C3" s="944"/>
      <c r="D3" s="944"/>
      <c r="E3" s="944"/>
      <c r="F3" s="944"/>
      <c r="G3" s="944"/>
      <c r="H3" s="944"/>
      <c r="I3" s="944"/>
      <c r="J3" s="944"/>
      <c r="K3" s="944"/>
      <c r="L3" s="208"/>
      <c r="M3" s="208"/>
      <c r="N3" s="208"/>
      <c r="O3" s="208"/>
      <c r="P3" s="208"/>
      <c r="Q3" s="208"/>
      <c r="R3" s="208"/>
      <c r="S3" s="208"/>
      <c r="T3" s="208"/>
      <c r="U3" s="208"/>
      <c r="V3" s="208"/>
      <c r="W3" s="208"/>
      <c r="X3" s="208"/>
      <c r="Y3" s="208"/>
      <c r="Z3" s="208"/>
      <c r="AA3" s="208"/>
      <c r="AB3" s="208"/>
      <c r="AC3" s="208"/>
    </row>
    <row r="4" spans="1:29" ht="30" customHeight="1" x14ac:dyDescent="0.2">
      <c r="A4" s="945" t="s">
        <v>4</v>
      </c>
      <c r="B4" s="946"/>
      <c r="C4" s="946"/>
      <c r="D4" s="946"/>
      <c r="E4" s="946"/>
      <c r="F4" s="946"/>
      <c r="G4" s="946"/>
      <c r="H4" s="946"/>
      <c r="I4" s="946"/>
      <c r="J4" s="946"/>
      <c r="K4" s="947"/>
      <c r="L4" s="208"/>
      <c r="M4" s="208"/>
      <c r="N4" s="208"/>
      <c r="O4" s="208"/>
      <c r="P4" s="208"/>
      <c r="Q4" s="208"/>
      <c r="R4" s="208"/>
      <c r="S4" s="208"/>
      <c r="T4" s="208"/>
      <c r="U4" s="208"/>
      <c r="V4" s="208"/>
      <c r="W4" s="208"/>
      <c r="X4" s="208"/>
      <c r="Y4" s="208"/>
      <c r="Z4" s="208"/>
      <c r="AA4" s="208"/>
      <c r="AB4" s="208"/>
      <c r="AC4" s="208"/>
    </row>
    <row r="5" spans="1:29" ht="60.75" customHeight="1" x14ac:dyDescent="0.2">
      <c r="A5" s="210">
        <v>2</v>
      </c>
      <c r="B5" s="948" t="s">
        <v>1494</v>
      </c>
      <c r="C5" s="949"/>
      <c r="D5" s="950"/>
      <c r="E5" s="961" t="s">
        <v>1545</v>
      </c>
      <c r="F5" s="962"/>
      <c r="G5" s="962"/>
      <c r="H5" s="962"/>
      <c r="I5" s="962"/>
      <c r="J5" s="962"/>
      <c r="K5" s="963"/>
      <c r="L5" s="208"/>
      <c r="M5" s="208"/>
      <c r="N5" s="208"/>
      <c r="O5" s="208"/>
      <c r="P5" s="208"/>
      <c r="Q5" s="208"/>
      <c r="R5" s="208"/>
      <c r="S5" s="208"/>
      <c r="T5" s="208"/>
      <c r="U5" s="208"/>
      <c r="V5" s="208"/>
      <c r="W5" s="208"/>
      <c r="X5" s="208"/>
      <c r="Y5" s="208"/>
      <c r="Z5" s="208"/>
      <c r="AA5" s="208"/>
      <c r="AB5" s="208"/>
      <c r="AC5" s="208"/>
    </row>
    <row r="6" spans="1:29" ht="30" customHeight="1" x14ac:dyDescent="0.2">
      <c r="A6" s="953">
        <v>3</v>
      </c>
      <c r="B6" s="955" t="s">
        <v>1492</v>
      </c>
      <c r="C6" s="956"/>
      <c r="D6" s="957"/>
      <c r="E6" s="961" t="s">
        <v>1586</v>
      </c>
      <c r="F6" s="962"/>
      <c r="G6" s="962"/>
      <c r="H6" s="962"/>
      <c r="I6" s="962"/>
      <c r="J6" s="962"/>
      <c r="K6" s="963"/>
      <c r="L6" s="208"/>
      <c r="M6" s="208"/>
      <c r="N6" s="208"/>
      <c r="O6" s="208"/>
      <c r="P6" s="208"/>
      <c r="Q6" s="208"/>
      <c r="R6" s="208"/>
      <c r="S6" s="208"/>
      <c r="T6" s="208"/>
      <c r="U6" s="208"/>
      <c r="V6" s="208"/>
      <c r="W6" s="208"/>
      <c r="X6" s="208"/>
      <c r="Y6" s="208"/>
      <c r="Z6" s="208"/>
      <c r="AA6" s="208"/>
      <c r="AB6" s="208"/>
      <c r="AC6" s="208"/>
    </row>
    <row r="7" spans="1:29" ht="30" customHeight="1" x14ac:dyDescent="0.2">
      <c r="A7" s="954"/>
      <c r="B7" s="958"/>
      <c r="C7" s="959"/>
      <c r="D7" s="960"/>
      <c r="E7" s="211" t="s">
        <v>1488</v>
      </c>
      <c r="F7" s="964" t="s">
        <v>1587</v>
      </c>
      <c r="G7" s="965"/>
      <c r="H7" s="966"/>
      <c r="I7" s="211" t="s">
        <v>1487</v>
      </c>
      <c r="J7" s="978" t="s">
        <v>1588</v>
      </c>
      <c r="K7" s="979"/>
      <c r="L7" s="208"/>
      <c r="M7" s="208"/>
      <c r="N7" s="208"/>
      <c r="O7" s="208"/>
      <c r="P7" s="208"/>
      <c r="Q7" s="208"/>
      <c r="R7" s="208"/>
      <c r="S7" s="208"/>
      <c r="T7" s="208"/>
      <c r="U7" s="208"/>
      <c r="V7" s="208"/>
      <c r="W7" s="208"/>
      <c r="X7" s="208"/>
      <c r="Y7" s="208"/>
      <c r="Z7" s="208"/>
      <c r="AA7" s="208"/>
      <c r="AB7" s="208"/>
      <c r="AC7" s="208"/>
    </row>
    <row r="8" spans="1:29" ht="30" customHeight="1" x14ac:dyDescent="0.2">
      <c r="A8" s="953">
        <v>4</v>
      </c>
      <c r="B8" s="955" t="s">
        <v>91</v>
      </c>
      <c r="C8" s="956"/>
      <c r="D8" s="957"/>
      <c r="E8" s="961" t="s">
        <v>153</v>
      </c>
      <c r="F8" s="962"/>
      <c r="G8" s="962"/>
      <c r="H8" s="962"/>
      <c r="I8" s="962"/>
      <c r="J8" s="962"/>
      <c r="K8" s="963"/>
      <c r="L8" s="208"/>
      <c r="M8" s="208"/>
      <c r="N8" s="208"/>
      <c r="O8" s="208"/>
      <c r="P8" s="208"/>
      <c r="Q8" s="208"/>
      <c r="R8" s="208"/>
      <c r="S8" s="208"/>
      <c r="T8" s="208"/>
      <c r="U8" s="208"/>
      <c r="V8" s="208"/>
      <c r="W8" s="208"/>
      <c r="X8" s="208"/>
      <c r="Y8" s="208"/>
      <c r="Z8" s="208"/>
      <c r="AA8" s="208"/>
      <c r="AB8" s="208"/>
      <c r="AC8" s="208"/>
    </row>
    <row r="9" spans="1:29" ht="30" customHeight="1" x14ac:dyDescent="0.2">
      <c r="A9" s="954"/>
      <c r="B9" s="958"/>
      <c r="C9" s="959"/>
      <c r="D9" s="960"/>
      <c r="E9" s="211" t="s">
        <v>1488</v>
      </c>
      <c r="F9" s="964" t="s">
        <v>160</v>
      </c>
      <c r="G9" s="965"/>
      <c r="H9" s="966"/>
      <c r="I9" s="211" t="s">
        <v>1487</v>
      </c>
      <c r="J9" s="967" t="s">
        <v>160</v>
      </c>
      <c r="K9" s="968"/>
      <c r="L9" s="208"/>
      <c r="M9" s="208"/>
      <c r="N9" s="208"/>
      <c r="O9" s="208"/>
      <c r="P9" s="208"/>
      <c r="Q9" s="208"/>
      <c r="R9" s="208"/>
      <c r="S9" s="208"/>
      <c r="T9" s="208"/>
      <c r="U9" s="208"/>
      <c r="V9" s="208"/>
      <c r="W9" s="208"/>
      <c r="X9" s="208"/>
      <c r="Y9" s="208"/>
      <c r="Z9" s="208"/>
      <c r="AA9" s="208"/>
      <c r="AB9" s="208"/>
      <c r="AC9" s="208"/>
    </row>
    <row r="10" spans="1:29" ht="30" customHeight="1" x14ac:dyDescent="0.2">
      <c r="A10" s="210">
        <v>5</v>
      </c>
      <c r="B10" s="948" t="s">
        <v>74</v>
      </c>
      <c r="C10" s="949"/>
      <c r="D10" s="950"/>
      <c r="E10" s="889" t="s">
        <v>89</v>
      </c>
      <c r="F10" s="896"/>
      <c r="G10" s="896"/>
      <c r="H10" s="896"/>
      <c r="I10" s="896"/>
      <c r="J10" s="896"/>
      <c r="K10" s="951"/>
      <c r="L10" s="208"/>
      <c r="M10" s="208"/>
      <c r="N10" s="208"/>
      <c r="O10" s="208"/>
      <c r="P10" s="208"/>
      <c r="Q10" s="208"/>
      <c r="R10" s="208"/>
      <c r="S10" s="208"/>
      <c r="T10" s="208"/>
      <c r="U10" s="208"/>
      <c r="V10" s="208"/>
      <c r="W10" s="208"/>
      <c r="X10" s="208"/>
      <c r="Y10" s="208"/>
      <c r="Z10" s="208"/>
      <c r="AA10" s="208"/>
      <c r="AB10" s="208"/>
      <c r="AC10" s="208"/>
    </row>
    <row r="11" spans="1:29" ht="24" customHeight="1" x14ac:dyDescent="0.2">
      <c r="A11" s="210">
        <v>6</v>
      </c>
      <c r="B11" s="948" t="s">
        <v>76</v>
      </c>
      <c r="C11" s="949"/>
      <c r="D11" s="950"/>
      <c r="E11" s="891" t="s">
        <v>136</v>
      </c>
      <c r="F11" s="892"/>
      <c r="G11" s="892"/>
      <c r="H11" s="892"/>
      <c r="I11" s="892"/>
      <c r="J11" s="892"/>
      <c r="K11" s="952"/>
      <c r="L11" s="208"/>
      <c r="M11" s="208"/>
      <c r="N11" s="208"/>
      <c r="O11" s="208"/>
      <c r="P11" s="208"/>
      <c r="Q11" s="208"/>
      <c r="R11" s="208"/>
      <c r="S11" s="208"/>
      <c r="T11" s="208"/>
      <c r="U11" s="208"/>
      <c r="V11" s="208"/>
      <c r="W11" s="208"/>
      <c r="X11" s="208"/>
      <c r="Y11" s="208"/>
      <c r="Z11" s="208"/>
      <c r="AA11" s="208"/>
      <c r="AB11" s="208"/>
      <c r="AC11" s="208"/>
    </row>
    <row r="12" spans="1:29" ht="30" customHeight="1" x14ac:dyDescent="0.2">
      <c r="A12" s="210">
        <v>7</v>
      </c>
      <c r="B12" s="948" t="s">
        <v>31</v>
      </c>
      <c r="C12" s="949"/>
      <c r="D12" s="950"/>
      <c r="E12" s="889" t="s">
        <v>1366</v>
      </c>
      <c r="F12" s="896"/>
      <c r="G12" s="896"/>
      <c r="H12" s="896"/>
      <c r="I12" s="896"/>
      <c r="J12" s="896"/>
      <c r="K12" s="951"/>
      <c r="L12" s="208"/>
      <c r="M12" s="208"/>
      <c r="N12" s="208"/>
      <c r="O12" s="208"/>
      <c r="P12" s="208"/>
      <c r="Q12" s="208"/>
      <c r="R12" s="208"/>
      <c r="S12" s="208"/>
      <c r="T12" s="208"/>
      <c r="U12" s="208"/>
      <c r="V12" s="208"/>
      <c r="W12" s="208"/>
      <c r="X12" s="208"/>
      <c r="Y12" s="208"/>
      <c r="Z12" s="208"/>
      <c r="AA12" s="208"/>
      <c r="AB12" s="208"/>
      <c r="AC12" s="208"/>
    </row>
    <row r="13" spans="1:29" ht="30" customHeight="1" x14ac:dyDescent="0.2">
      <c r="A13" s="210">
        <v>8</v>
      </c>
      <c r="B13" s="948" t="s">
        <v>36</v>
      </c>
      <c r="C13" s="949"/>
      <c r="D13" s="950"/>
      <c r="E13" s="889"/>
      <c r="F13" s="896"/>
      <c r="G13" s="896"/>
      <c r="H13" s="896"/>
      <c r="I13" s="896"/>
      <c r="J13" s="896"/>
      <c r="K13" s="951"/>
      <c r="L13" s="208"/>
      <c r="M13" s="208"/>
      <c r="N13" s="208"/>
      <c r="O13" s="208"/>
      <c r="P13" s="208"/>
      <c r="Q13" s="208"/>
      <c r="R13" s="208"/>
      <c r="S13" s="208"/>
      <c r="T13" s="208"/>
      <c r="U13" s="208"/>
      <c r="V13" s="208"/>
      <c r="W13" s="208"/>
      <c r="X13" s="208"/>
      <c r="Y13" s="208"/>
      <c r="Z13" s="208"/>
      <c r="AA13" s="208"/>
      <c r="AB13" s="208"/>
      <c r="AC13" s="208"/>
    </row>
    <row r="14" spans="1:29" ht="67.5" customHeight="1" thickBot="1" x14ac:dyDescent="0.25">
      <c r="A14" s="209">
        <v>9</v>
      </c>
      <c r="B14" s="969" t="s">
        <v>22</v>
      </c>
      <c r="C14" s="970"/>
      <c r="D14" s="971"/>
      <c r="E14" s="835" t="s">
        <v>1712</v>
      </c>
      <c r="F14" s="836"/>
      <c r="G14" s="836"/>
      <c r="H14" s="836"/>
      <c r="I14" s="836"/>
      <c r="J14" s="836"/>
      <c r="K14" s="837"/>
      <c r="L14" s="208"/>
      <c r="M14" s="208"/>
      <c r="N14" s="208"/>
      <c r="O14" s="208"/>
      <c r="P14" s="208"/>
      <c r="Q14" s="208"/>
      <c r="R14" s="208"/>
      <c r="S14" s="208"/>
      <c r="T14" s="208"/>
      <c r="U14" s="208"/>
      <c r="V14" s="208"/>
      <c r="W14" s="208"/>
      <c r="X14" s="208"/>
      <c r="Y14" s="208"/>
      <c r="Z14" s="208"/>
      <c r="AA14" s="208"/>
      <c r="AB14" s="208"/>
      <c r="AC14" s="208"/>
    </row>
    <row r="15" spans="1:29" ht="15" customHeight="1" thickBot="1" x14ac:dyDescent="0.25">
      <c r="A15" s="944"/>
      <c r="B15" s="944"/>
      <c r="C15" s="944"/>
      <c r="D15" s="944"/>
      <c r="E15" s="944"/>
      <c r="F15" s="944"/>
      <c r="G15" s="944"/>
      <c r="H15" s="944"/>
      <c r="I15" s="944"/>
      <c r="J15" s="944"/>
      <c r="K15" s="944"/>
      <c r="L15" s="208"/>
      <c r="M15" s="208"/>
      <c r="N15" s="208"/>
      <c r="O15" s="208"/>
      <c r="P15" s="208"/>
      <c r="Q15" s="208"/>
      <c r="R15" s="208"/>
      <c r="S15" s="208"/>
      <c r="T15" s="208"/>
      <c r="U15" s="208"/>
      <c r="V15" s="208"/>
      <c r="W15" s="208"/>
      <c r="X15" s="208"/>
      <c r="Y15" s="208"/>
      <c r="Z15" s="208"/>
      <c r="AA15" s="208"/>
      <c r="AB15" s="208"/>
      <c r="AC15" s="208"/>
    </row>
    <row r="16" spans="1:29" ht="30" customHeight="1" x14ac:dyDescent="0.2">
      <c r="A16" s="945" t="s">
        <v>1484</v>
      </c>
      <c r="B16" s="946"/>
      <c r="C16" s="946"/>
      <c r="D16" s="946"/>
      <c r="E16" s="946"/>
      <c r="F16" s="946"/>
      <c r="G16" s="946"/>
      <c r="H16" s="946"/>
      <c r="I16" s="946"/>
      <c r="J16" s="946"/>
      <c r="K16" s="947"/>
      <c r="L16" s="208"/>
      <c r="M16" s="208"/>
      <c r="N16" s="208"/>
      <c r="O16" s="208"/>
      <c r="P16" s="208"/>
      <c r="Q16" s="208"/>
      <c r="R16" s="208"/>
      <c r="S16" s="208"/>
      <c r="T16" s="208"/>
      <c r="U16" s="208"/>
      <c r="V16" s="208"/>
      <c r="W16" s="208"/>
      <c r="X16" s="208"/>
      <c r="Y16" s="208"/>
      <c r="Z16" s="208"/>
      <c r="AA16" s="208"/>
      <c r="AB16" s="208"/>
      <c r="AC16" s="208"/>
    </row>
    <row r="17" spans="1:29" ht="12.75" hidden="1" customHeight="1" x14ac:dyDescent="0.2">
      <c r="A17" s="212">
        <v>6</v>
      </c>
      <c r="B17" s="936" t="s">
        <v>13</v>
      </c>
      <c r="C17" s="937"/>
      <c r="D17" s="938" t="s">
        <v>1482</v>
      </c>
      <c r="E17" s="939"/>
      <c r="F17" s="939"/>
      <c r="G17" s="939"/>
      <c r="H17" s="939"/>
      <c r="I17" s="939"/>
      <c r="J17" s="939"/>
      <c r="K17" s="940"/>
      <c r="L17" s="208"/>
      <c r="M17" s="208"/>
      <c r="N17" s="208"/>
      <c r="O17" s="208"/>
      <c r="P17" s="208"/>
      <c r="Q17" s="208"/>
      <c r="R17" s="208"/>
      <c r="S17" s="208"/>
      <c r="T17" s="208"/>
      <c r="U17" s="208"/>
      <c r="V17" s="208"/>
      <c r="W17" s="208"/>
      <c r="X17" s="208"/>
      <c r="Y17" s="208"/>
      <c r="Z17" s="208"/>
      <c r="AA17" s="208"/>
      <c r="AB17" s="208"/>
      <c r="AC17" s="208"/>
    </row>
    <row r="18" spans="1:29" ht="41.25" customHeight="1" x14ac:dyDescent="0.2">
      <c r="A18" s="210">
        <v>10</v>
      </c>
      <c r="B18" s="920" t="s">
        <v>13</v>
      </c>
      <c r="C18" s="921"/>
      <c r="D18" s="938" t="s">
        <v>137</v>
      </c>
      <c r="E18" s="939"/>
      <c r="F18" s="939"/>
      <c r="G18" s="939"/>
      <c r="H18" s="939"/>
      <c r="I18" s="939"/>
      <c r="J18" s="939"/>
      <c r="K18" s="940"/>
      <c r="L18" s="208"/>
      <c r="M18" s="208"/>
      <c r="N18" s="208"/>
      <c r="O18" s="208"/>
      <c r="P18" s="208"/>
      <c r="Q18" s="208"/>
      <c r="R18" s="208"/>
      <c r="S18" s="208"/>
      <c r="T18" s="208"/>
      <c r="U18" s="208"/>
      <c r="V18" s="208"/>
      <c r="W18" s="208"/>
      <c r="X18" s="208"/>
      <c r="Y18" s="208"/>
      <c r="Z18" s="208"/>
      <c r="AA18" s="208"/>
      <c r="AB18" s="208"/>
      <c r="AC18" s="208"/>
    </row>
    <row r="19" spans="1:29" ht="40.5" customHeight="1" thickBot="1" x14ac:dyDescent="0.25">
      <c r="A19" s="213">
        <v>11</v>
      </c>
      <c r="B19" s="904" t="s">
        <v>1481</v>
      </c>
      <c r="C19" s="905"/>
      <c r="D19" s="941" t="s">
        <v>1416</v>
      </c>
      <c r="E19" s="942"/>
      <c r="F19" s="942"/>
      <c r="G19" s="942"/>
      <c r="H19" s="942"/>
      <c r="I19" s="942"/>
      <c r="J19" s="942"/>
      <c r="K19" s="943"/>
      <c r="L19" s="208"/>
      <c r="M19" s="208"/>
      <c r="N19" s="208"/>
      <c r="O19" s="208"/>
      <c r="P19" s="208"/>
      <c r="Q19" s="208"/>
      <c r="R19" s="208"/>
      <c r="S19" s="208"/>
      <c r="T19" s="208"/>
      <c r="U19" s="208"/>
      <c r="V19" s="208"/>
      <c r="W19" s="208"/>
      <c r="X19" s="208"/>
      <c r="Y19" s="208"/>
      <c r="Z19" s="208"/>
      <c r="AA19" s="208"/>
      <c r="AB19" s="208"/>
      <c r="AC19" s="208"/>
    </row>
    <row r="20" spans="1:29" ht="15" customHeight="1" thickBot="1" x14ac:dyDescent="0.25">
      <c r="A20" s="866"/>
      <c r="B20" s="866"/>
      <c r="C20" s="866"/>
      <c r="D20" s="866"/>
      <c r="E20" s="866"/>
      <c r="F20" s="866"/>
      <c r="G20" s="866"/>
      <c r="H20" s="866"/>
      <c r="I20" s="866"/>
      <c r="J20" s="866"/>
      <c r="K20" s="866"/>
      <c r="L20" s="208"/>
      <c r="M20" s="208"/>
      <c r="N20" s="208"/>
      <c r="O20" s="208"/>
      <c r="P20" s="208"/>
      <c r="Q20" s="208"/>
      <c r="R20" s="208"/>
      <c r="S20" s="208"/>
      <c r="T20" s="208"/>
      <c r="U20" s="208"/>
      <c r="V20" s="208"/>
      <c r="W20" s="208"/>
      <c r="X20" s="208"/>
      <c r="Y20" s="208"/>
      <c r="Z20" s="208"/>
      <c r="AA20" s="208"/>
      <c r="AB20" s="208"/>
      <c r="AC20" s="208"/>
    </row>
    <row r="21" spans="1:29" ht="30" customHeight="1" x14ac:dyDescent="0.2">
      <c r="A21" s="214">
        <v>12</v>
      </c>
      <c r="B21" s="931" t="s">
        <v>34</v>
      </c>
      <c r="C21" s="932"/>
      <c r="D21" s="933" t="s">
        <v>72</v>
      </c>
      <c r="E21" s="934"/>
      <c r="F21" s="934"/>
      <c r="G21" s="934"/>
      <c r="H21" s="934"/>
      <c r="I21" s="934"/>
      <c r="J21" s="934"/>
      <c r="K21" s="935"/>
      <c r="L21" s="208"/>
      <c r="M21" s="208"/>
      <c r="N21" s="208"/>
      <c r="O21" s="208"/>
      <c r="P21" s="208"/>
      <c r="Q21" s="208"/>
      <c r="R21" s="208"/>
      <c r="S21" s="208"/>
      <c r="T21" s="208"/>
      <c r="U21" s="208"/>
      <c r="V21" s="208"/>
      <c r="W21" s="208"/>
      <c r="X21" s="208"/>
      <c r="Y21" s="208"/>
      <c r="Z21" s="208"/>
      <c r="AA21" s="208"/>
      <c r="AB21" s="208"/>
      <c r="AC21" s="208"/>
    </row>
    <row r="22" spans="1:29" ht="30" customHeight="1" x14ac:dyDescent="0.2">
      <c r="A22" s="215">
        <v>13</v>
      </c>
      <c r="B22" s="920" t="s">
        <v>35</v>
      </c>
      <c r="C22" s="921"/>
      <c r="D22" s="922" t="s">
        <v>1382</v>
      </c>
      <c r="E22" s="923"/>
      <c r="F22" s="923"/>
      <c r="G22" s="923"/>
      <c r="H22" s="923"/>
      <c r="I22" s="923"/>
      <c r="J22" s="923"/>
      <c r="K22" s="924"/>
      <c r="L22" s="208"/>
      <c r="M22" s="208"/>
      <c r="N22" s="208"/>
      <c r="O22" s="208"/>
      <c r="P22" s="208"/>
      <c r="Q22" s="208"/>
      <c r="R22" s="208"/>
      <c r="S22" s="208"/>
      <c r="T22" s="208"/>
      <c r="U22" s="208"/>
      <c r="V22" s="208"/>
      <c r="W22" s="208"/>
      <c r="X22" s="208"/>
      <c r="Y22" s="208"/>
      <c r="Z22" s="208"/>
      <c r="AA22" s="208"/>
      <c r="AB22" s="208"/>
      <c r="AC22" s="208"/>
    </row>
    <row r="23" spans="1:29" ht="58.5" customHeight="1" x14ac:dyDescent="0.2">
      <c r="A23" s="215">
        <v>14</v>
      </c>
      <c r="B23" s="920" t="s">
        <v>2</v>
      </c>
      <c r="C23" s="921"/>
      <c r="D23" s="922" t="s">
        <v>1378</v>
      </c>
      <c r="E23" s="923"/>
      <c r="F23" s="923"/>
      <c r="G23" s="923"/>
      <c r="H23" s="923"/>
      <c r="I23" s="923"/>
      <c r="J23" s="923"/>
      <c r="K23" s="924"/>
      <c r="L23" s="208"/>
      <c r="M23" s="208"/>
      <c r="N23" s="208"/>
      <c r="O23" s="208"/>
      <c r="P23" s="208"/>
      <c r="Q23" s="208"/>
      <c r="R23" s="208"/>
      <c r="S23" s="208"/>
      <c r="T23" s="208"/>
      <c r="U23" s="208"/>
      <c r="V23" s="208"/>
      <c r="W23" s="208"/>
      <c r="X23" s="208"/>
      <c r="Y23" s="208"/>
      <c r="Z23" s="208"/>
      <c r="AA23" s="208"/>
      <c r="AB23" s="208"/>
      <c r="AC23" s="208"/>
    </row>
    <row r="24" spans="1:29" ht="83.25" customHeight="1" x14ac:dyDescent="0.2">
      <c r="A24" s="215">
        <v>15</v>
      </c>
      <c r="B24" s="920" t="s">
        <v>1479</v>
      </c>
      <c r="C24" s="921"/>
      <c r="D24" s="922" t="s">
        <v>1715</v>
      </c>
      <c r="E24" s="923"/>
      <c r="F24" s="923"/>
      <c r="G24" s="923"/>
      <c r="H24" s="923"/>
      <c r="I24" s="923"/>
      <c r="J24" s="923"/>
      <c r="K24" s="924"/>
      <c r="L24" s="208"/>
      <c r="M24" s="208"/>
      <c r="N24" s="208"/>
      <c r="O24" s="208"/>
      <c r="P24" s="208"/>
      <c r="Q24" s="208"/>
      <c r="R24" s="208"/>
      <c r="S24" s="208"/>
      <c r="T24" s="208"/>
      <c r="U24" s="208"/>
      <c r="V24" s="208"/>
      <c r="W24" s="208"/>
      <c r="X24" s="208"/>
      <c r="Y24" s="208"/>
      <c r="Z24" s="208"/>
      <c r="AA24" s="208"/>
      <c r="AB24" s="208"/>
      <c r="AC24" s="208"/>
    </row>
    <row r="25" spans="1:29" ht="237.75" customHeight="1" x14ac:dyDescent="0.2">
      <c r="A25" s="215">
        <v>16</v>
      </c>
      <c r="B25" s="920" t="s">
        <v>1477</v>
      </c>
      <c r="C25" s="921"/>
      <c r="D25" s="925" t="s">
        <v>1716</v>
      </c>
      <c r="E25" s="926"/>
      <c r="F25" s="926"/>
      <c r="G25" s="926"/>
      <c r="H25" s="926"/>
      <c r="I25" s="926"/>
      <c r="J25" s="926"/>
      <c r="K25" s="927"/>
      <c r="L25" s="208"/>
      <c r="M25" s="208"/>
      <c r="N25" s="208"/>
      <c r="O25" s="208"/>
      <c r="P25" s="208"/>
      <c r="Q25" s="208"/>
      <c r="R25" s="208"/>
      <c r="S25" s="208"/>
      <c r="T25" s="208"/>
      <c r="U25" s="208"/>
      <c r="V25" s="208"/>
      <c r="W25" s="208"/>
      <c r="X25" s="208"/>
      <c r="Y25" s="208"/>
      <c r="Z25" s="208"/>
      <c r="AA25" s="208"/>
      <c r="AB25" s="208"/>
      <c r="AC25" s="208"/>
    </row>
    <row r="26" spans="1:29" ht="409.5" customHeight="1" x14ac:dyDescent="0.2">
      <c r="A26" s="215">
        <v>17</v>
      </c>
      <c r="B26" s="920" t="s">
        <v>1476</v>
      </c>
      <c r="C26" s="921"/>
      <c r="D26" s="928" t="s">
        <v>1717</v>
      </c>
      <c r="E26" s="929"/>
      <c r="F26" s="929"/>
      <c r="G26" s="929"/>
      <c r="H26" s="929"/>
      <c r="I26" s="929"/>
      <c r="J26" s="929"/>
      <c r="K26" s="930"/>
      <c r="L26" s="208"/>
      <c r="M26" s="208"/>
      <c r="N26" s="208"/>
      <c r="O26" s="208"/>
      <c r="P26" s="208"/>
      <c r="Q26" s="208"/>
      <c r="R26" s="208"/>
      <c r="S26" s="208"/>
      <c r="T26" s="208"/>
      <c r="U26" s="208"/>
      <c r="V26" s="208"/>
      <c r="W26" s="208"/>
      <c r="X26" s="208"/>
      <c r="Y26" s="208"/>
      <c r="Z26" s="208"/>
      <c r="AA26" s="208"/>
      <c r="AB26" s="208"/>
      <c r="AC26" s="208"/>
    </row>
    <row r="27" spans="1:29" ht="199.5" customHeight="1" thickBot="1" x14ac:dyDescent="0.25">
      <c r="A27" s="213">
        <v>18</v>
      </c>
      <c r="B27" s="878" t="s">
        <v>1474</v>
      </c>
      <c r="C27" s="879"/>
      <c r="D27" s="911" t="s">
        <v>1718</v>
      </c>
      <c r="E27" s="912"/>
      <c r="F27" s="912"/>
      <c r="G27" s="912"/>
      <c r="H27" s="912"/>
      <c r="I27" s="912"/>
      <c r="J27" s="912"/>
      <c r="K27" s="913"/>
      <c r="L27" s="208"/>
      <c r="M27" s="208"/>
      <c r="N27" s="208"/>
      <c r="O27" s="208"/>
      <c r="P27" s="208"/>
      <c r="Q27" s="208"/>
      <c r="R27" s="208"/>
      <c r="S27" s="208"/>
      <c r="T27" s="208"/>
      <c r="U27" s="208"/>
      <c r="V27" s="208"/>
      <c r="W27" s="208"/>
      <c r="X27" s="208"/>
      <c r="Y27" s="208"/>
      <c r="Z27" s="208"/>
      <c r="AA27" s="208"/>
      <c r="AB27" s="208"/>
      <c r="AC27" s="208"/>
    </row>
    <row r="28" spans="1:29" ht="15.75" customHeight="1" thickBot="1" x14ac:dyDescent="0.25">
      <c r="A28" s="866"/>
      <c r="B28" s="866"/>
      <c r="C28" s="866"/>
      <c r="D28" s="866"/>
      <c r="E28" s="866"/>
      <c r="F28" s="866"/>
      <c r="G28" s="866"/>
      <c r="H28" s="866"/>
      <c r="I28" s="866"/>
      <c r="J28" s="866"/>
      <c r="K28" s="866"/>
      <c r="L28" s="208"/>
      <c r="M28" s="208"/>
      <c r="N28" s="208"/>
      <c r="O28" s="208"/>
      <c r="P28" s="208"/>
      <c r="Q28" s="208"/>
      <c r="R28" s="208"/>
      <c r="S28" s="208"/>
      <c r="T28" s="208"/>
      <c r="U28" s="208"/>
      <c r="V28" s="208"/>
      <c r="W28" s="208"/>
      <c r="X28" s="208"/>
      <c r="Y28" s="208"/>
      <c r="Z28" s="208"/>
      <c r="AA28" s="208"/>
      <c r="AB28" s="208"/>
      <c r="AC28" s="208"/>
    </row>
    <row r="29" spans="1:29" ht="67.5" customHeight="1" x14ac:dyDescent="0.2">
      <c r="A29" s="214">
        <v>19</v>
      </c>
      <c r="B29" s="906" t="s">
        <v>1473</v>
      </c>
      <c r="C29" s="907"/>
      <c r="D29" s="914" t="s">
        <v>1791</v>
      </c>
      <c r="E29" s="915"/>
      <c r="F29" s="915"/>
      <c r="G29" s="915"/>
      <c r="H29" s="915"/>
      <c r="I29" s="915"/>
      <c r="J29" s="915"/>
      <c r="K29" s="916"/>
      <c r="L29" s="208"/>
      <c r="M29" s="208"/>
      <c r="N29" s="208"/>
      <c r="O29" s="208"/>
      <c r="P29" s="208"/>
      <c r="Q29" s="208"/>
      <c r="R29" s="208"/>
      <c r="S29" s="208"/>
      <c r="T29" s="208"/>
      <c r="U29" s="208"/>
      <c r="V29" s="208"/>
      <c r="W29" s="208"/>
      <c r="X29" s="208"/>
      <c r="Y29" s="208"/>
      <c r="Z29" s="208"/>
      <c r="AA29" s="208"/>
      <c r="AB29" s="208"/>
      <c r="AC29" s="208"/>
    </row>
    <row r="30" spans="1:29" ht="65.25" customHeight="1" x14ac:dyDescent="0.2">
      <c r="A30" s="215">
        <v>20</v>
      </c>
      <c r="B30" s="876" t="s">
        <v>1472</v>
      </c>
      <c r="C30" s="877"/>
      <c r="D30" s="917" t="s">
        <v>1589</v>
      </c>
      <c r="E30" s="918"/>
      <c r="F30" s="918"/>
      <c r="G30" s="918"/>
      <c r="H30" s="918"/>
      <c r="I30" s="918"/>
      <c r="J30" s="918"/>
      <c r="K30" s="919"/>
      <c r="L30" s="208"/>
      <c r="M30" s="208"/>
      <c r="N30" s="208"/>
      <c r="O30" s="208"/>
      <c r="P30" s="208"/>
      <c r="Q30" s="208"/>
      <c r="R30" s="208"/>
      <c r="S30" s="208"/>
      <c r="T30" s="208"/>
      <c r="U30" s="208"/>
      <c r="V30" s="208"/>
      <c r="W30" s="208"/>
      <c r="X30" s="208"/>
      <c r="Y30" s="208"/>
      <c r="Z30" s="208"/>
      <c r="AA30" s="208"/>
      <c r="AB30" s="208"/>
      <c r="AC30" s="208"/>
    </row>
    <row r="31" spans="1:29" ht="195" customHeight="1" thickBot="1" x14ac:dyDescent="0.25">
      <c r="A31" s="216">
        <v>21</v>
      </c>
      <c r="B31" s="904" t="s">
        <v>1471</v>
      </c>
      <c r="C31" s="905"/>
      <c r="D31" s="899" t="s">
        <v>1973</v>
      </c>
      <c r="E31" s="900"/>
      <c r="F31" s="900"/>
      <c r="G31" s="900"/>
      <c r="H31" s="900"/>
      <c r="I31" s="900"/>
      <c r="J31" s="900"/>
      <c r="K31" s="901"/>
      <c r="L31" s="208"/>
      <c r="M31" s="208"/>
      <c r="N31" s="208"/>
      <c r="O31" s="208"/>
      <c r="P31" s="208"/>
      <c r="Q31" s="208"/>
      <c r="R31" s="208"/>
      <c r="S31" s="208"/>
      <c r="T31" s="208"/>
      <c r="U31" s="208"/>
      <c r="V31" s="208"/>
      <c r="W31" s="208"/>
      <c r="X31" s="208"/>
      <c r="Y31" s="208"/>
      <c r="Z31" s="208"/>
      <c r="AA31" s="208"/>
      <c r="AB31" s="208"/>
      <c r="AC31" s="208"/>
    </row>
    <row r="32" spans="1:29" ht="13.5" thickBot="1" x14ac:dyDescent="0.25">
      <c r="A32" s="866"/>
      <c r="B32" s="866"/>
      <c r="C32" s="866"/>
      <c r="D32" s="866"/>
      <c r="E32" s="866"/>
      <c r="F32" s="866"/>
      <c r="G32" s="866"/>
      <c r="H32" s="866"/>
      <c r="I32" s="866"/>
      <c r="J32" s="866"/>
      <c r="K32" s="866"/>
      <c r="L32" s="208"/>
      <c r="M32" s="208"/>
      <c r="N32" s="208"/>
      <c r="O32" s="208"/>
      <c r="P32" s="208"/>
      <c r="Q32" s="208"/>
      <c r="R32" s="208"/>
      <c r="S32" s="208"/>
      <c r="T32" s="208"/>
      <c r="U32" s="208"/>
      <c r="V32" s="208"/>
      <c r="W32" s="208"/>
      <c r="X32" s="208"/>
      <c r="Y32" s="208"/>
      <c r="Z32" s="208"/>
      <c r="AA32" s="208"/>
      <c r="AB32" s="208"/>
      <c r="AC32" s="208"/>
    </row>
    <row r="33" spans="1:29" ht="60" customHeight="1" x14ac:dyDescent="0.2">
      <c r="A33" s="217">
        <v>22</v>
      </c>
      <c r="B33" s="906" t="s">
        <v>1470</v>
      </c>
      <c r="C33" s="907"/>
      <c r="D33" s="882" t="s">
        <v>1469</v>
      </c>
      <c r="E33" s="903"/>
      <c r="F33" s="908" t="s">
        <v>1590</v>
      </c>
      <c r="G33" s="909"/>
      <c r="H33" s="882" t="s">
        <v>1467</v>
      </c>
      <c r="I33" s="903"/>
      <c r="J33" s="908" t="s">
        <v>1591</v>
      </c>
      <c r="K33" s="910"/>
      <c r="L33" s="208"/>
      <c r="M33" s="208"/>
      <c r="N33" s="208"/>
      <c r="O33" s="208"/>
      <c r="P33" s="208"/>
      <c r="Q33" s="208"/>
      <c r="R33" s="208"/>
      <c r="S33" s="208"/>
      <c r="T33" s="208"/>
      <c r="U33" s="208"/>
      <c r="V33" s="208"/>
      <c r="W33" s="208"/>
      <c r="X33" s="208"/>
      <c r="Y33" s="208"/>
      <c r="Z33" s="208"/>
      <c r="AA33" s="208"/>
      <c r="AB33" s="208"/>
      <c r="AC33" s="208"/>
    </row>
    <row r="34" spans="1:29" ht="60" customHeight="1" thickBot="1" x14ac:dyDescent="0.25">
      <c r="A34" s="213">
        <v>23</v>
      </c>
      <c r="B34" s="897" t="s">
        <v>1465</v>
      </c>
      <c r="C34" s="898"/>
      <c r="D34" s="899" t="s">
        <v>1950</v>
      </c>
      <c r="E34" s="900"/>
      <c r="F34" s="900"/>
      <c r="G34" s="900"/>
      <c r="H34" s="900"/>
      <c r="I34" s="900"/>
      <c r="J34" s="900"/>
      <c r="K34" s="901"/>
      <c r="L34" s="208"/>
      <c r="M34" s="208"/>
      <c r="N34" s="208"/>
      <c r="O34" s="208"/>
      <c r="P34" s="208"/>
      <c r="Q34" s="208"/>
      <c r="R34" s="208"/>
      <c r="S34" s="208"/>
      <c r="T34" s="208"/>
      <c r="U34" s="208"/>
      <c r="V34" s="208"/>
      <c r="W34" s="208"/>
      <c r="X34" s="208"/>
      <c r="Y34" s="208"/>
      <c r="Z34" s="208"/>
      <c r="AA34" s="208"/>
      <c r="AB34" s="208"/>
      <c r="AC34" s="208"/>
    </row>
    <row r="35" spans="1:29" ht="15" customHeight="1" thickBot="1" x14ac:dyDescent="0.25">
      <c r="A35" s="866"/>
      <c r="B35" s="866"/>
      <c r="C35" s="866"/>
      <c r="D35" s="866"/>
      <c r="E35" s="866"/>
      <c r="F35" s="866"/>
      <c r="G35" s="866"/>
      <c r="H35" s="866"/>
      <c r="I35" s="866"/>
      <c r="J35" s="866"/>
      <c r="K35" s="866"/>
      <c r="L35" s="208"/>
      <c r="M35" s="208"/>
      <c r="N35" s="208"/>
      <c r="O35" s="208"/>
      <c r="P35" s="208"/>
      <c r="Q35" s="208"/>
      <c r="R35" s="208"/>
      <c r="S35" s="208"/>
      <c r="T35" s="208"/>
      <c r="U35" s="208"/>
      <c r="V35" s="208"/>
      <c r="W35" s="208"/>
      <c r="X35" s="208"/>
      <c r="Y35" s="208"/>
      <c r="Z35" s="208"/>
      <c r="AA35" s="208"/>
      <c r="AB35" s="208"/>
      <c r="AC35" s="208"/>
    </row>
    <row r="36" spans="1:29" ht="30" customHeight="1" x14ac:dyDescent="0.2">
      <c r="A36" s="902" t="s">
        <v>1463</v>
      </c>
      <c r="B36" s="883"/>
      <c r="C36" s="903"/>
      <c r="D36" s="218">
        <v>2018</v>
      </c>
      <c r="E36" s="218">
        <v>2019</v>
      </c>
      <c r="F36" s="218" t="s">
        <v>1462</v>
      </c>
      <c r="G36" s="218" t="s">
        <v>1462</v>
      </c>
      <c r="H36" s="218" t="s">
        <v>1462</v>
      </c>
      <c r="I36" s="218" t="s">
        <v>1462</v>
      </c>
      <c r="J36" s="218" t="s">
        <v>1462</v>
      </c>
      <c r="K36" s="219" t="s">
        <v>1461</v>
      </c>
      <c r="L36" s="208"/>
      <c r="M36" s="208"/>
      <c r="N36" s="208"/>
      <c r="O36" s="208"/>
      <c r="P36" s="208"/>
      <c r="Q36" s="208"/>
      <c r="R36" s="208"/>
      <c r="S36" s="208"/>
      <c r="T36" s="208"/>
      <c r="U36" s="208"/>
      <c r="V36" s="208"/>
      <c r="W36" s="208"/>
      <c r="X36" s="208"/>
      <c r="Y36" s="208"/>
      <c r="Z36" s="208"/>
      <c r="AA36" s="208"/>
      <c r="AB36" s="208"/>
      <c r="AC36" s="208"/>
    </row>
    <row r="37" spans="1:29" ht="45" customHeight="1" x14ac:dyDescent="0.2">
      <c r="A37" s="215">
        <v>24</v>
      </c>
      <c r="B37" s="876" t="s">
        <v>1460</v>
      </c>
      <c r="C37" s="877"/>
      <c r="D37" s="300">
        <v>6000000</v>
      </c>
      <c r="E37" s="301">
        <v>3725000</v>
      </c>
      <c r="F37" s="301"/>
      <c r="G37" s="301"/>
      <c r="H37" s="301"/>
      <c r="I37" s="301"/>
      <c r="J37" s="301"/>
      <c r="K37" s="302">
        <f>SUM(D37:J37)</f>
        <v>9725000</v>
      </c>
      <c r="L37" s="208"/>
      <c r="M37" s="208"/>
      <c r="N37" s="208"/>
      <c r="O37" s="208"/>
      <c r="P37" s="208"/>
      <c r="Q37" s="208"/>
      <c r="R37" s="208"/>
      <c r="S37" s="208"/>
      <c r="T37" s="208"/>
      <c r="U37" s="208"/>
      <c r="V37" s="208"/>
      <c r="W37" s="208"/>
      <c r="X37" s="208"/>
      <c r="Y37" s="208"/>
      <c r="Z37" s="208"/>
      <c r="AA37" s="208"/>
      <c r="AB37" s="208"/>
      <c r="AC37" s="208"/>
    </row>
    <row r="38" spans="1:29" ht="45" customHeight="1" x14ac:dyDescent="0.2">
      <c r="A38" s="215">
        <v>25</v>
      </c>
      <c r="B38" s="876" t="s">
        <v>1459</v>
      </c>
      <c r="C38" s="877"/>
      <c r="D38" s="300">
        <v>6000000</v>
      </c>
      <c r="E38" s="301">
        <v>3725000</v>
      </c>
      <c r="F38" s="301"/>
      <c r="G38" s="301"/>
      <c r="H38" s="301"/>
      <c r="I38" s="301"/>
      <c r="J38" s="301"/>
      <c r="K38" s="302">
        <f t="shared" ref="K38:K39" si="0">SUM(D38:J38)</f>
        <v>9725000</v>
      </c>
      <c r="L38" s="208"/>
      <c r="M38" s="208"/>
      <c r="N38" s="208"/>
      <c r="O38" s="208"/>
      <c r="P38" s="208"/>
      <c r="Q38" s="208"/>
      <c r="R38" s="208"/>
      <c r="S38" s="208"/>
      <c r="T38" s="208"/>
      <c r="U38" s="208"/>
      <c r="V38" s="208"/>
      <c r="W38" s="208"/>
      <c r="X38" s="208"/>
      <c r="Y38" s="208"/>
      <c r="Z38" s="208"/>
      <c r="AA38" s="208"/>
      <c r="AB38" s="208"/>
      <c r="AC38" s="208"/>
    </row>
    <row r="39" spans="1:29" ht="45" customHeight="1" x14ac:dyDescent="0.2">
      <c r="A39" s="215">
        <v>26</v>
      </c>
      <c r="B39" s="876" t="s">
        <v>17</v>
      </c>
      <c r="C39" s="877"/>
      <c r="D39" s="300">
        <v>5100000</v>
      </c>
      <c r="E39" s="301">
        <v>3166250</v>
      </c>
      <c r="F39" s="301"/>
      <c r="G39" s="301"/>
      <c r="H39" s="301"/>
      <c r="I39" s="301"/>
      <c r="J39" s="301"/>
      <c r="K39" s="302">
        <f t="shared" si="0"/>
        <v>8266250</v>
      </c>
      <c r="L39" s="208"/>
      <c r="M39" s="208"/>
      <c r="N39" s="208"/>
      <c r="O39" s="208"/>
      <c r="P39" s="208"/>
      <c r="Q39" s="208"/>
      <c r="R39" s="208"/>
      <c r="S39" s="208"/>
      <c r="T39" s="208"/>
      <c r="U39" s="208"/>
      <c r="V39" s="208"/>
      <c r="W39" s="208"/>
      <c r="X39" s="208"/>
      <c r="Y39" s="208"/>
      <c r="Z39" s="208"/>
      <c r="AA39" s="208"/>
      <c r="AB39" s="208"/>
      <c r="AC39" s="208"/>
    </row>
    <row r="40" spans="1:29" ht="45" customHeight="1" thickBot="1" x14ac:dyDescent="0.25">
      <c r="A40" s="213">
        <v>27</v>
      </c>
      <c r="B40" s="878" t="s">
        <v>1458</v>
      </c>
      <c r="C40" s="879"/>
      <c r="D40" s="303">
        <f>IF(D39/D38=0,"",D39/D38*100)</f>
        <v>85</v>
      </c>
      <c r="E40" s="303">
        <f t="shared" ref="E40:K40" si="1">IF(E39/E38=0,"",E39/E38*100)</f>
        <v>85</v>
      </c>
      <c r="F40" s="303"/>
      <c r="G40" s="303"/>
      <c r="H40" s="303"/>
      <c r="I40" s="303"/>
      <c r="J40" s="303"/>
      <c r="K40" s="303">
        <f t="shared" si="1"/>
        <v>85</v>
      </c>
      <c r="L40" s="208"/>
      <c r="M40" s="208"/>
      <c r="N40" s="208"/>
      <c r="O40" s="208"/>
      <c r="P40" s="208"/>
      <c r="Q40" s="208"/>
      <c r="R40" s="208"/>
      <c r="S40" s="208"/>
      <c r="T40" s="208"/>
      <c r="U40" s="208"/>
      <c r="V40" s="208"/>
      <c r="W40" s="208"/>
      <c r="X40" s="208"/>
      <c r="Y40" s="208"/>
      <c r="Z40" s="208"/>
      <c r="AA40" s="208"/>
      <c r="AB40" s="208"/>
      <c r="AC40" s="208"/>
    </row>
    <row r="41" spans="1:29" ht="13.5" thickBot="1" x14ac:dyDescent="0.25">
      <c r="A41" s="866"/>
      <c r="B41" s="866"/>
      <c r="C41" s="866"/>
      <c r="D41" s="866"/>
      <c r="E41" s="866"/>
      <c r="F41" s="866"/>
      <c r="G41" s="866"/>
      <c r="H41" s="866"/>
      <c r="I41" s="866"/>
      <c r="J41" s="866"/>
      <c r="K41" s="866"/>
      <c r="L41" s="208"/>
      <c r="M41" s="208"/>
      <c r="N41" s="208"/>
      <c r="O41" s="208"/>
      <c r="P41" s="208"/>
      <c r="Q41" s="208"/>
      <c r="R41" s="208"/>
      <c r="S41" s="208"/>
      <c r="T41" s="208"/>
      <c r="U41" s="208"/>
      <c r="V41" s="208"/>
      <c r="W41" s="208"/>
      <c r="X41" s="208"/>
      <c r="Y41" s="208"/>
      <c r="Z41" s="208"/>
      <c r="AA41" s="208"/>
      <c r="AB41" s="208"/>
      <c r="AC41" s="208"/>
    </row>
    <row r="42" spans="1:29" ht="30" customHeight="1" x14ac:dyDescent="0.2">
      <c r="A42" s="880">
        <v>28</v>
      </c>
      <c r="B42" s="882" t="s">
        <v>1457</v>
      </c>
      <c r="C42" s="883"/>
      <c r="D42" s="883"/>
      <c r="E42" s="883"/>
      <c r="F42" s="883"/>
      <c r="G42" s="883"/>
      <c r="H42" s="883"/>
      <c r="I42" s="883"/>
      <c r="J42" s="883"/>
      <c r="K42" s="884"/>
      <c r="L42" s="208"/>
      <c r="M42" s="208"/>
      <c r="N42" s="208"/>
      <c r="O42" s="208"/>
      <c r="P42" s="208"/>
      <c r="Q42" s="208"/>
      <c r="R42" s="208"/>
      <c r="S42" s="208"/>
      <c r="T42" s="208"/>
      <c r="U42" s="208"/>
      <c r="V42" s="208"/>
      <c r="W42" s="208"/>
      <c r="X42" s="208"/>
      <c r="Y42" s="208"/>
      <c r="Z42" s="208"/>
      <c r="AA42" s="208"/>
      <c r="AB42" s="208"/>
      <c r="AC42" s="208"/>
    </row>
    <row r="43" spans="1:29" ht="30" customHeight="1" x14ac:dyDescent="0.2">
      <c r="A43" s="881"/>
      <c r="B43" s="885" t="s">
        <v>1456</v>
      </c>
      <c r="C43" s="886"/>
      <c r="D43" s="885" t="s">
        <v>1455</v>
      </c>
      <c r="E43" s="887"/>
      <c r="F43" s="887"/>
      <c r="G43" s="887"/>
      <c r="H43" s="887"/>
      <c r="I43" s="886"/>
      <c r="J43" s="885" t="s">
        <v>1454</v>
      </c>
      <c r="K43" s="888"/>
      <c r="L43" s="208"/>
      <c r="M43" s="208"/>
      <c r="N43" s="208"/>
      <c r="O43" s="208"/>
      <c r="P43" s="208"/>
      <c r="Q43" s="208"/>
      <c r="R43" s="208"/>
      <c r="S43" s="208"/>
      <c r="T43" s="208"/>
      <c r="U43" s="208"/>
      <c r="V43" s="208"/>
      <c r="W43" s="208"/>
      <c r="X43" s="208"/>
      <c r="Y43" s="208"/>
      <c r="Z43" s="208"/>
      <c r="AA43" s="208"/>
      <c r="AB43" s="208"/>
      <c r="AC43" s="208"/>
    </row>
    <row r="44" spans="1:29" ht="39.75" customHeight="1" x14ac:dyDescent="0.2">
      <c r="A44" s="881"/>
      <c r="B44" s="889" t="s">
        <v>1592</v>
      </c>
      <c r="C44" s="890"/>
      <c r="D44" s="891" t="s">
        <v>1593</v>
      </c>
      <c r="E44" s="892"/>
      <c r="F44" s="892"/>
      <c r="G44" s="892"/>
      <c r="H44" s="892"/>
      <c r="I44" s="893"/>
      <c r="J44" s="894">
        <v>220000</v>
      </c>
      <c r="K44" s="895"/>
      <c r="L44" s="208"/>
      <c r="M44" s="208"/>
      <c r="N44" s="208"/>
      <c r="O44" s="208"/>
      <c r="P44" s="208"/>
      <c r="Q44" s="208"/>
      <c r="R44" s="208"/>
      <c r="S44" s="208"/>
      <c r="T44" s="208"/>
      <c r="U44" s="208"/>
      <c r="V44" s="208"/>
      <c r="W44" s="208"/>
      <c r="X44" s="208"/>
      <c r="Y44" s="208"/>
      <c r="Z44" s="208"/>
      <c r="AA44" s="208"/>
      <c r="AB44" s="208"/>
      <c r="AC44" s="208"/>
    </row>
    <row r="45" spans="1:29" ht="38.25" customHeight="1" x14ac:dyDescent="0.2">
      <c r="A45" s="881"/>
      <c r="B45" s="889" t="s">
        <v>1594</v>
      </c>
      <c r="C45" s="890"/>
      <c r="D45" s="891" t="s">
        <v>1595</v>
      </c>
      <c r="E45" s="892"/>
      <c r="F45" s="892"/>
      <c r="G45" s="892"/>
      <c r="H45" s="892"/>
      <c r="I45" s="893"/>
      <c r="J45" s="894">
        <v>6880000</v>
      </c>
      <c r="K45" s="895"/>
      <c r="L45" s="208"/>
      <c r="M45" s="208"/>
      <c r="N45" s="208"/>
      <c r="O45" s="208"/>
      <c r="P45" s="208"/>
      <c r="Q45" s="208"/>
      <c r="R45" s="208"/>
      <c r="S45" s="208"/>
      <c r="T45" s="208"/>
      <c r="U45" s="208"/>
      <c r="V45" s="208"/>
      <c r="W45" s="208"/>
      <c r="X45" s="208"/>
      <c r="Y45" s="208"/>
      <c r="Z45" s="208"/>
      <c r="AA45" s="208"/>
      <c r="AB45" s="208"/>
      <c r="AC45" s="208"/>
    </row>
    <row r="46" spans="1:29" ht="30" customHeight="1" thickBot="1" x14ac:dyDescent="0.25">
      <c r="A46" s="881"/>
      <c r="B46" s="889" t="s">
        <v>1596</v>
      </c>
      <c r="C46" s="890"/>
      <c r="D46" s="889" t="s">
        <v>1597</v>
      </c>
      <c r="E46" s="896"/>
      <c r="F46" s="896"/>
      <c r="G46" s="896"/>
      <c r="H46" s="896"/>
      <c r="I46" s="890"/>
      <c r="J46" s="894">
        <v>2625000</v>
      </c>
      <c r="K46" s="895"/>
      <c r="L46" s="208"/>
      <c r="M46" s="208"/>
      <c r="N46" s="208"/>
      <c r="O46" s="208"/>
      <c r="P46" s="208"/>
      <c r="Q46" s="208"/>
      <c r="R46" s="208"/>
      <c r="S46" s="208"/>
      <c r="T46" s="208"/>
      <c r="U46" s="208"/>
      <c r="V46" s="208"/>
      <c r="W46" s="208"/>
      <c r="X46" s="208"/>
      <c r="Y46" s="208"/>
      <c r="Z46" s="208"/>
      <c r="AA46" s="208"/>
      <c r="AB46" s="208"/>
      <c r="AC46" s="208"/>
    </row>
    <row r="47" spans="1:29" ht="15" customHeight="1" thickBot="1" x14ac:dyDescent="0.25">
      <c r="A47" s="866"/>
      <c r="B47" s="866"/>
      <c r="C47" s="866"/>
      <c r="D47" s="866"/>
      <c r="E47" s="866"/>
      <c r="F47" s="866"/>
      <c r="G47" s="866"/>
      <c r="H47" s="866"/>
      <c r="I47" s="866"/>
      <c r="J47" s="866"/>
      <c r="K47" s="866"/>
      <c r="L47" s="208"/>
      <c r="M47" s="208"/>
      <c r="N47" s="208"/>
      <c r="O47" s="208"/>
      <c r="P47" s="208"/>
      <c r="Q47" s="208"/>
      <c r="R47" s="208"/>
      <c r="S47" s="208"/>
      <c r="T47" s="208"/>
      <c r="U47" s="208"/>
      <c r="V47" s="208"/>
      <c r="W47" s="208"/>
      <c r="X47" s="208"/>
      <c r="Y47" s="208"/>
      <c r="Z47" s="208"/>
      <c r="AA47" s="208"/>
      <c r="AB47" s="208"/>
      <c r="AC47" s="208"/>
    </row>
    <row r="48" spans="1:29" s="220" customFormat="1" ht="30" customHeight="1" x14ac:dyDescent="0.2">
      <c r="A48" s="867">
        <v>29</v>
      </c>
      <c r="B48" s="870" t="s">
        <v>1449</v>
      </c>
      <c r="C48" s="871"/>
      <c r="D48" s="871"/>
      <c r="E48" s="871"/>
      <c r="F48" s="871"/>
      <c r="G48" s="871"/>
      <c r="H48" s="871"/>
      <c r="I48" s="871"/>
      <c r="J48" s="871"/>
      <c r="K48" s="872"/>
    </row>
    <row r="49" spans="1:29" s="220" customFormat="1" ht="53.25" customHeight="1" x14ac:dyDescent="0.2">
      <c r="A49" s="868"/>
      <c r="B49" s="873" t="s">
        <v>80</v>
      </c>
      <c r="C49" s="874"/>
      <c r="D49" s="873" t="s">
        <v>1448</v>
      </c>
      <c r="E49" s="874"/>
      <c r="F49" s="873" t="s">
        <v>19</v>
      </c>
      <c r="G49" s="874"/>
      <c r="H49" s="873" t="s">
        <v>1447</v>
      </c>
      <c r="I49" s="874"/>
      <c r="J49" s="873" t="s">
        <v>1446</v>
      </c>
      <c r="K49" s="875"/>
    </row>
    <row r="50" spans="1:29" s="220" customFormat="1" ht="35.25" customHeight="1" x14ac:dyDescent="0.2">
      <c r="A50" s="868"/>
      <c r="B50" s="854" t="s">
        <v>140</v>
      </c>
      <c r="C50" s="855"/>
      <c r="D50" s="856" t="s">
        <v>141</v>
      </c>
      <c r="E50" s="857"/>
      <c r="F50" s="856" t="s">
        <v>142</v>
      </c>
      <c r="G50" s="857"/>
      <c r="H50" s="864">
        <v>20000</v>
      </c>
      <c r="I50" s="865"/>
      <c r="J50" s="860">
        <v>1090529</v>
      </c>
      <c r="K50" s="861"/>
    </row>
    <row r="51" spans="1:29" s="220" customFormat="1" ht="30" customHeight="1" x14ac:dyDescent="0.2">
      <c r="A51" s="868"/>
      <c r="B51" s="854" t="s">
        <v>143</v>
      </c>
      <c r="C51" s="855"/>
      <c r="D51" s="856" t="s">
        <v>144</v>
      </c>
      <c r="E51" s="857"/>
      <c r="F51" s="856" t="s">
        <v>145</v>
      </c>
      <c r="G51" s="857"/>
      <c r="H51" s="858">
        <v>1</v>
      </c>
      <c r="I51" s="859"/>
      <c r="J51" s="860">
        <v>79</v>
      </c>
      <c r="K51" s="861"/>
    </row>
    <row r="52" spans="1:29" s="220" customFormat="1" ht="104.25" customHeight="1" x14ac:dyDescent="0.2">
      <c r="A52" s="868"/>
      <c r="B52" s="854" t="s">
        <v>1374</v>
      </c>
      <c r="C52" s="855"/>
      <c r="D52" s="856" t="s">
        <v>144</v>
      </c>
      <c r="E52" s="857"/>
      <c r="F52" s="856" t="s">
        <v>145</v>
      </c>
      <c r="G52" s="857"/>
      <c r="H52" s="858">
        <v>1</v>
      </c>
      <c r="I52" s="859"/>
      <c r="J52" s="860">
        <v>79</v>
      </c>
      <c r="K52" s="861"/>
    </row>
    <row r="53" spans="1:29" s="220" customFormat="1" ht="30" customHeight="1" x14ac:dyDescent="0.2">
      <c r="A53" s="868"/>
      <c r="B53" s="854" t="s">
        <v>151</v>
      </c>
      <c r="C53" s="855"/>
      <c r="D53" s="856" t="s">
        <v>144</v>
      </c>
      <c r="E53" s="857"/>
      <c r="F53" s="856" t="s">
        <v>146</v>
      </c>
      <c r="G53" s="857"/>
      <c r="H53" s="862">
        <v>2625000</v>
      </c>
      <c r="I53" s="863"/>
      <c r="J53" s="860">
        <v>358000000</v>
      </c>
      <c r="K53" s="861"/>
    </row>
    <row r="54" spans="1:29" s="220" customFormat="1" ht="30" customHeight="1" x14ac:dyDescent="0.2">
      <c r="A54" s="868"/>
      <c r="B54" s="854" t="s">
        <v>1445</v>
      </c>
      <c r="C54" s="855"/>
      <c r="D54" s="856" t="s">
        <v>144</v>
      </c>
      <c r="E54" s="857"/>
      <c r="F54" s="856" t="s">
        <v>145</v>
      </c>
      <c r="G54" s="857"/>
      <c r="H54" s="858">
        <v>1</v>
      </c>
      <c r="I54" s="859"/>
      <c r="J54" s="860">
        <v>20</v>
      </c>
      <c r="K54" s="861"/>
    </row>
    <row r="55" spans="1:29" s="220" customFormat="1" ht="30" customHeight="1" x14ac:dyDescent="0.2">
      <c r="A55" s="868"/>
      <c r="B55" s="854" t="s">
        <v>1444</v>
      </c>
      <c r="C55" s="855"/>
      <c r="D55" s="856" t="s">
        <v>144</v>
      </c>
      <c r="E55" s="857"/>
      <c r="F55" s="856" t="s">
        <v>145</v>
      </c>
      <c r="G55" s="857"/>
      <c r="H55" s="858">
        <v>0</v>
      </c>
      <c r="I55" s="859"/>
      <c r="J55" s="860">
        <v>34</v>
      </c>
      <c r="K55" s="861"/>
    </row>
    <row r="56" spans="1:29" s="220" customFormat="1" ht="51" customHeight="1" x14ac:dyDescent="0.2">
      <c r="A56" s="868"/>
      <c r="B56" s="854" t="s">
        <v>147</v>
      </c>
      <c r="C56" s="855"/>
      <c r="D56" s="856" t="s">
        <v>141</v>
      </c>
      <c r="E56" s="857"/>
      <c r="F56" s="856" t="s">
        <v>148</v>
      </c>
      <c r="G56" s="857"/>
      <c r="H56" s="858">
        <v>0</v>
      </c>
      <c r="I56" s="859"/>
      <c r="J56" s="716" t="s">
        <v>160</v>
      </c>
      <c r="K56" s="717"/>
    </row>
    <row r="57" spans="1:29" s="220" customFormat="1" ht="41.25" customHeight="1" x14ac:dyDescent="0.2">
      <c r="A57" s="868"/>
      <c r="B57" s="854" t="s">
        <v>149</v>
      </c>
      <c r="C57" s="855"/>
      <c r="D57" s="856" t="s">
        <v>141</v>
      </c>
      <c r="E57" s="857"/>
      <c r="F57" s="856" t="s">
        <v>148</v>
      </c>
      <c r="G57" s="857"/>
      <c r="H57" s="858">
        <v>5</v>
      </c>
      <c r="I57" s="859"/>
      <c r="J57" s="716" t="s">
        <v>160</v>
      </c>
      <c r="K57" s="717"/>
    </row>
    <row r="58" spans="1:29" s="220" customFormat="1" ht="46.5" customHeight="1" x14ac:dyDescent="0.2">
      <c r="A58" s="869"/>
      <c r="B58" s="854" t="s">
        <v>150</v>
      </c>
      <c r="C58" s="855"/>
      <c r="D58" s="856" t="s">
        <v>144</v>
      </c>
      <c r="E58" s="857"/>
      <c r="F58" s="856" t="s">
        <v>145</v>
      </c>
      <c r="G58" s="857"/>
      <c r="H58" s="858">
        <v>1</v>
      </c>
      <c r="I58" s="859"/>
      <c r="J58" s="716" t="s">
        <v>160</v>
      </c>
      <c r="K58" s="717"/>
    </row>
    <row r="59" spans="1:29" ht="13.5" thickBot="1" x14ac:dyDescent="0.25">
      <c r="L59" s="208"/>
      <c r="M59" s="208"/>
      <c r="N59" s="208"/>
      <c r="O59" s="208"/>
      <c r="P59" s="208"/>
      <c r="Q59" s="208"/>
      <c r="R59" s="208"/>
      <c r="S59" s="208"/>
      <c r="T59" s="208"/>
      <c r="U59" s="208"/>
      <c r="V59" s="208"/>
      <c r="W59" s="208"/>
      <c r="X59" s="208"/>
      <c r="Y59" s="208"/>
      <c r="Z59" s="208"/>
      <c r="AA59" s="208"/>
      <c r="AB59" s="208"/>
      <c r="AC59" s="208"/>
    </row>
    <row r="60" spans="1:29" s="220" customFormat="1" ht="30" customHeight="1" thickBot="1" x14ac:dyDescent="0.25">
      <c r="A60" s="221">
        <v>30</v>
      </c>
      <c r="B60" s="849" t="s">
        <v>1443</v>
      </c>
      <c r="C60" s="850"/>
      <c r="D60" s="851" t="s">
        <v>1442</v>
      </c>
      <c r="E60" s="852"/>
      <c r="F60" s="852"/>
      <c r="G60" s="852"/>
      <c r="H60" s="852"/>
      <c r="I60" s="852"/>
      <c r="J60" s="852"/>
      <c r="K60" s="853"/>
    </row>
    <row r="86" spans="1:1" x14ac:dyDescent="0.2">
      <c r="A86" s="222" t="s">
        <v>1441</v>
      </c>
    </row>
    <row r="87" spans="1:1" x14ac:dyDescent="0.2">
      <c r="A87" s="222" t="s">
        <v>89</v>
      </c>
    </row>
    <row r="88" spans="1:1" x14ac:dyDescent="0.2">
      <c r="A88" s="222" t="s">
        <v>1440</v>
      </c>
    </row>
    <row r="89" spans="1:1" x14ac:dyDescent="0.2">
      <c r="A89" s="222" t="s">
        <v>1439</v>
      </c>
    </row>
    <row r="90" spans="1:1" x14ac:dyDescent="0.2">
      <c r="A90" s="222" t="s">
        <v>1438</v>
      </c>
    </row>
    <row r="91" spans="1:1" x14ac:dyDescent="0.2">
      <c r="A91" s="222" t="s">
        <v>1437</v>
      </c>
    </row>
    <row r="92" spans="1:1" x14ac:dyDescent="0.2">
      <c r="A92" s="222" t="s">
        <v>1436</v>
      </c>
    </row>
    <row r="93" spans="1:1" x14ac:dyDescent="0.2">
      <c r="A93" s="222" t="s">
        <v>1435</v>
      </c>
    </row>
    <row r="94" spans="1:1" x14ac:dyDescent="0.2">
      <c r="A94" s="222" t="s">
        <v>1434</v>
      </c>
    </row>
    <row r="95" spans="1:1" x14ac:dyDescent="0.2">
      <c r="A95" s="222" t="s">
        <v>1433</v>
      </c>
    </row>
    <row r="96" spans="1:1" x14ac:dyDescent="0.2">
      <c r="A96" s="222" t="s">
        <v>1432</v>
      </c>
    </row>
    <row r="97" spans="1:1" x14ac:dyDescent="0.2">
      <c r="A97" s="222" t="s">
        <v>1431</v>
      </c>
    </row>
    <row r="98" spans="1:1" x14ac:dyDescent="0.2">
      <c r="A98" s="222" t="s">
        <v>1430</v>
      </c>
    </row>
    <row r="99" spans="1:1" x14ac:dyDescent="0.2">
      <c r="A99" s="222" t="s">
        <v>1429</v>
      </c>
    </row>
    <row r="100" spans="1:1" x14ac:dyDescent="0.2">
      <c r="A100" s="222" t="s">
        <v>1428</v>
      </c>
    </row>
    <row r="101" spans="1:1" x14ac:dyDescent="0.2">
      <c r="A101" s="222" t="s">
        <v>1427</v>
      </c>
    </row>
    <row r="102" spans="1:1" x14ac:dyDescent="0.2">
      <c r="A102" s="222" t="s">
        <v>1426</v>
      </c>
    </row>
    <row r="103" spans="1:1" x14ac:dyDescent="0.2">
      <c r="A103" s="222" t="s">
        <v>1425</v>
      </c>
    </row>
    <row r="104" spans="1:1" ht="15" x14ac:dyDescent="0.25">
      <c r="A104" s="110"/>
    </row>
    <row r="105" spans="1:1" ht="15" x14ac:dyDescent="0.25">
      <c r="A105" s="110"/>
    </row>
    <row r="106" spans="1:1" x14ac:dyDescent="0.2">
      <c r="A106" s="223" t="s">
        <v>137</v>
      </c>
    </row>
    <row r="107" spans="1:1" x14ac:dyDescent="0.2">
      <c r="A107" s="223" t="s">
        <v>1424</v>
      </c>
    </row>
    <row r="108" spans="1:1" x14ac:dyDescent="0.2">
      <c r="A108" s="223" t="s">
        <v>1423</v>
      </c>
    </row>
    <row r="109" spans="1:1" x14ac:dyDescent="0.2">
      <c r="A109" s="223" t="s">
        <v>1422</v>
      </c>
    </row>
    <row r="110" spans="1:1" ht="15" x14ac:dyDescent="0.25">
      <c r="A110" s="110"/>
    </row>
    <row r="111" spans="1:1" ht="15" x14ac:dyDescent="0.25">
      <c r="A111" s="110"/>
    </row>
    <row r="112" spans="1:1" x14ac:dyDescent="0.2">
      <c r="A112" s="222" t="s">
        <v>1421</v>
      </c>
    </row>
    <row r="113" spans="1:1" x14ac:dyDescent="0.2">
      <c r="A113" s="222" t="s">
        <v>1420</v>
      </c>
    </row>
    <row r="114" spans="1:1" x14ac:dyDescent="0.2">
      <c r="A114" s="222" t="s">
        <v>1419</v>
      </c>
    </row>
    <row r="115" spans="1:1" x14ac:dyDescent="0.2">
      <c r="A115" s="222" t="s">
        <v>1418</v>
      </c>
    </row>
    <row r="116" spans="1:1" x14ac:dyDescent="0.2">
      <c r="A116" s="222" t="s">
        <v>1417</v>
      </c>
    </row>
    <row r="117" spans="1:1" x14ac:dyDescent="0.2">
      <c r="A117" s="222" t="s">
        <v>1416</v>
      </c>
    </row>
    <row r="118" spans="1:1" x14ac:dyDescent="0.2">
      <c r="A118" s="222" t="s">
        <v>1415</v>
      </c>
    </row>
    <row r="119" spans="1:1" x14ac:dyDescent="0.2">
      <c r="A119" s="222" t="s">
        <v>1414</v>
      </c>
    </row>
    <row r="120" spans="1:1" x14ac:dyDescent="0.2">
      <c r="A120" s="222" t="s">
        <v>1413</v>
      </c>
    </row>
    <row r="121" spans="1:1" x14ac:dyDescent="0.2">
      <c r="A121" s="222" t="s">
        <v>1412</v>
      </c>
    </row>
    <row r="122" spans="1:1" x14ac:dyDescent="0.2">
      <c r="A122" s="222" t="s">
        <v>1411</v>
      </c>
    </row>
    <row r="123" spans="1:1" x14ac:dyDescent="0.2">
      <c r="A123" s="222" t="s">
        <v>1410</v>
      </c>
    </row>
    <row r="124" spans="1:1" x14ac:dyDescent="0.2">
      <c r="A124" s="222" t="s">
        <v>1409</v>
      </c>
    </row>
    <row r="125" spans="1:1" x14ac:dyDescent="0.2">
      <c r="A125" s="222" t="s">
        <v>1408</v>
      </c>
    </row>
    <row r="126" spans="1:1" x14ac:dyDescent="0.2">
      <c r="A126" s="222" t="s">
        <v>1407</v>
      </c>
    </row>
    <row r="127" spans="1:1" x14ac:dyDescent="0.2">
      <c r="A127" s="222" t="s">
        <v>1406</v>
      </c>
    </row>
    <row r="128" spans="1:1" x14ac:dyDescent="0.2">
      <c r="A128" s="222" t="s">
        <v>1405</v>
      </c>
    </row>
    <row r="129" spans="1:1" x14ac:dyDescent="0.2">
      <c r="A129" s="222" t="s">
        <v>1404</v>
      </c>
    </row>
    <row r="130" spans="1:1" x14ac:dyDescent="0.2">
      <c r="A130" s="222" t="s">
        <v>1403</v>
      </c>
    </row>
    <row r="131" spans="1:1" x14ac:dyDescent="0.2">
      <c r="A131" s="222" t="s">
        <v>1402</v>
      </c>
    </row>
    <row r="132" spans="1:1" x14ac:dyDescent="0.2">
      <c r="A132" s="222" t="s">
        <v>1401</v>
      </c>
    </row>
    <row r="133" spans="1:1" x14ac:dyDescent="0.2">
      <c r="A133" s="222" t="s">
        <v>1400</v>
      </c>
    </row>
    <row r="134" spans="1:1" x14ac:dyDescent="0.2">
      <c r="A134" s="222" t="s">
        <v>1399</v>
      </c>
    </row>
    <row r="135" spans="1:1" x14ac:dyDescent="0.2">
      <c r="A135" s="222" t="s">
        <v>1398</v>
      </c>
    </row>
    <row r="136" spans="1:1" x14ac:dyDescent="0.2">
      <c r="A136" s="222" t="s">
        <v>1397</v>
      </c>
    </row>
    <row r="137" spans="1:1" x14ac:dyDescent="0.2">
      <c r="A137" s="222" t="s">
        <v>1396</v>
      </c>
    </row>
    <row r="138" spans="1:1" x14ac:dyDescent="0.2">
      <c r="A138" s="222" t="s">
        <v>1395</v>
      </c>
    </row>
    <row r="139" spans="1:1" x14ac:dyDescent="0.2">
      <c r="A139" s="222" t="s">
        <v>1394</v>
      </c>
    </row>
    <row r="140" spans="1:1" x14ac:dyDescent="0.2">
      <c r="A140" s="222" t="s">
        <v>1393</v>
      </c>
    </row>
    <row r="141" spans="1:1" x14ac:dyDescent="0.2">
      <c r="A141" s="222" t="s">
        <v>1392</v>
      </c>
    </row>
    <row r="142" spans="1:1" x14ac:dyDescent="0.2">
      <c r="A142" s="222" t="s">
        <v>1391</v>
      </c>
    </row>
    <row r="143" spans="1:1" x14ac:dyDescent="0.2">
      <c r="A143" s="222" t="s">
        <v>1390</v>
      </c>
    </row>
    <row r="144" spans="1:1" x14ac:dyDescent="0.2">
      <c r="A144" s="222" t="s">
        <v>1389</v>
      </c>
    </row>
    <row r="145" spans="1:1" x14ac:dyDescent="0.2">
      <c r="A145" s="222" t="s">
        <v>1388</v>
      </c>
    </row>
    <row r="146" spans="1:1" x14ac:dyDescent="0.2">
      <c r="A146" s="222" t="s">
        <v>1387</v>
      </c>
    </row>
    <row r="147" spans="1:1" x14ac:dyDescent="0.2">
      <c r="A147" s="222" t="s">
        <v>1386</v>
      </c>
    </row>
    <row r="148" spans="1:1" x14ac:dyDescent="0.2">
      <c r="A148" s="222" t="s">
        <v>1385</v>
      </c>
    </row>
    <row r="149" spans="1:1" ht="15" x14ac:dyDescent="0.25">
      <c r="A149" s="110"/>
    </row>
    <row r="150" spans="1:1" ht="15" x14ac:dyDescent="0.25">
      <c r="A150" s="110"/>
    </row>
    <row r="151" spans="1:1" x14ac:dyDescent="0.2">
      <c r="A151" s="151" t="s">
        <v>72</v>
      </c>
    </row>
    <row r="152" spans="1:1" x14ac:dyDescent="0.2">
      <c r="A152" s="151" t="s">
        <v>73</v>
      </c>
    </row>
    <row r="153" spans="1:1" ht="15" x14ac:dyDescent="0.25">
      <c r="A153" s="110"/>
    </row>
    <row r="154" spans="1:1" ht="15" x14ac:dyDescent="0.25">
      <c r="A154" s="110"/>
    </row>
    <row r="155" spans="1:1" x14ac:dyDescent="0.2">
      <c r="A155" s="151" t="s">
        <v>1384</v>
      </c>
    </row>
    <row r="156" spans="1:1" x14ac:dyDescent="0.2">
      <c r="A156" s="151" t="s">
        <v>1383</v>
      </c>
    </row>
    <row r="157" spans="1:1" x14ac:dyDescent="0.2">
      <c r="A157" s="151" t="s">
        <v>1382</v>
      </c>
    </row>
    <row r="158" spans="1:1" x14ac:dyDescent="0.2">
      <c r="A158" s="151" t="s">
        <v>1381</v>
      </c>
    </row>
    <row r="159" spans="1:1" ht="15" x14ac:dyDescent="0.25">
      <c r="A159" s="110"/>
    </row>
    <row r="160" spans="1:1" ht="15" x14ac:dyDescent="0.25">
      <c r="A160" s="110"/>
    </row>
    <row r="161" spans="1:1" x14ac:dyDescent="0.2">
      <c r="A161" s="151" t="s">
        <v>1380</v>
      </c>
    </row>
    <row r="162" spans="1:1" x14ac:dyDescent="0.2">
      <c r="A162" s="151" t="s">
        <v>1379</v>
      </c>
    </row>
    <row r="163" spans="1:1" x14ac:dyDescent="0.2">
      <c r="A163" s="151" t="s">
        <v>1378</v>
      </c>
    </row>
    <row r="164" spans="1:1" x14ac:dyDescent="0.2">
      <c r="A164" s="151" t="s">
        <v>1377</v>
      </c>
    </row>
    <row r="165" spans="1:1" x14ac:dyDescent="0.2">
      <c r="A165" s="151" t="s">
        <v>1376</v>
      </c>
    </row>
    <row r="166" spans="1:1" x14ac:dyDescent="0.2">
      <c r="A166" s="151" t="s">
        <v>1375</v>
      </c>
    </row>
  </sheetData>
  <mergeCells count="141">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13:D13"/>
    <mergeCell ref="E13:K13"/>
    <mergeCell ref="B14:D14"/>
    <mergeCell ref="E14:K14"/>
    <mergeCell ref="A15:K15"/>
    <mergeCell ref="A16:K16"/>
    <mergeCell ref="B10:D10"/>
    <mergeCell ref="E10:K10"/>
    <mergeCell ref="B11:D11"/>
    <mergeCell ref="E11:K11"/>
    <mergeCell ref="B12:D12"/>
    <mergeCell ref="E12:K12"/>
    <mergeCell ref="A20:K20"/>
    <mergeCell ref="B21:C21"/>
    <mergeCell ref="D21:K21"/>
    <mergeCell ref="B22:C22"/>
    <mergeCell ref="D22:K22"/>
    <mergeCell ref="B23:C23"/>
    <mergeCell ref="D23:K23"/>
    <mergeCell ref="B17:C17"/>
    <mergeCell ref="D17:K17"/>
    <mergeCell ref="B18:C18"/>
    <mergeCell ref="D18:K18"/>
    <mergeCell ref="B19:C19"/>
    <mergeCell ref="D19:K19"/>
    <mergeCell ref="B27:C27"/>
    <mergeCell ref="D27:K27"/>
    <mergeCell ref="A28:K28"/>
    <mergeCell ref="B29:C29"/>
    <mergeCell ref="D29:K29"/>
    <mergeCell ref="B30:C30"/>
    <mergeCell ref="D30:K30"/>
    <mergeCell ref="B24:C24"/>
    <mergeCell ref="D24:K24"/>
    <mergeCell ref="B25:C25"/>
    <mergeCell ref="D25:K25"/>
    <mergeCell ref="B26:C26"/>
    <mergeCell ref="D26:K26"/>
    <mergeCell ref="B34:C34"/>
    <mergeCell ref="D34:K34"/>
    <mergeCell ref="A35:K35"/>
    <mergeCell ref="A36:C36"/>
    <mergeCell ref="B37:C37"/>
    <mergeCell ref="B38:C38"/>
    <mergeCell ref="B31:C31"/>
    <mergeCell ref="D31:K31"/>
    <mergeCell ref="A32:K32"/>
    <mergeCell ref="B33:C33"/>
    <mergeCell ref="D33:E33"/>
    <mergeCell ref="F33:G33"/>
    <mergeCell ref="H33:I33"/>
    <mergeCell ref="J33:K33"/>
    <mergeCell ref="B39:C39"/>
    <mergeCell ref="B40:C40"/>
    <mergeCell ref="A41:K41"/>
    <mergeCell ref="A42:A46"/>
    <mergeCell ref="B42:K42"/>
    <mergeCell ref="B43:C43"/>
    <mergeCell ref="D43:I43"/>
    <mergeCell ref="J43:K43"/>
    <mergeCell ref="B44:C44"/>
    <mergeCell ref="D44:I44"/>
    <mergeCell ref="J44:K44"/>
    <mergeCell ref="B45:C45"/>
    <mergeCell ref="D45:I45"/>
    <mergeCell ref="J45:K45"/>
    <mergeCell ref="B46:C46"/>
    <mergeCell ref="D46:I46"/>
    <mergeCell ref="J46:K46"/>
    <mergeCell ref="F50:G50"/>
    <mergeCell ref="H50:I50"/>
    <mergeCell ref="J50:K50"/>
    <mergeCell ref="B51:C51"/>
    <mergeCell ref="D51:E51"/>
    <mergeCell ref="F51:G51"/>
    <mergeCell ref="H51:I51"/>
    <mergeCell ref="J51:K51"/>
    <mergeCell ref="A47:K47"/>
    <mergeCell ref="A48:A58"/>
    <mergeCell ref="B48:K48"/>
    <mergeCell ref="B49:C49"/>
    <mergeCell ref="D49:E49"/>
    <mergeCell ref="F49:G49"/>
    <mergeCell ref="H49:I49"/>
    <mergeCell ref="J49:K49"/>
    <mergeCell ref="B50:C50"/>
    <mergeCell ref="D50:E50"/>
    <mergeCell ref="B52:C52"/>
    <mergeCell ref="D52:E52"/>
    <mergeCell ref="F52:G52"/>
    <mergeCell ref="H52:I52"/>
    <mergeCell ref="J52:K52"/>
    <mergeCell ref="B53:C53"/>
    <mergeCell ref="D53:E53"/>
    <mergeCell ref="F53:G53"/>
    <mergeCell ref="H53:I53"/>
    <mergeCell ref="J53:K53"/>
    <mergeCell ref="B54:C54"/>
    <mergeCell ref="D54:E54"/>
    <mergeCell ref="F54:G54"/>
    <mergeCell ref="H54:I54"/>
    <mergeCell ref="J54:K54"/>
    <mergeCell ref="B55:C55"/>
    <mergeCell ref="D55:E55"/>
    <mergeCell ref="F55:G55"/>
    <mergeCell ref="H55:I55"/>
    <mergeCell ref="J55:K55"/>
    <mergeCell ref="B58:C58"/>
    <mergeCell ref="D58:E58"/>
    <mergeCell ref="F58:G58"/>
    <mergeCell ref="H58:I58"/>
    <mergeCell ref="J58:K58"/>
    <mergeCell ref="B60:C60"/>
    <mergeCell ref="D60:K60"/>
    <mergeCell ref="B56:C56"/>
    <mergeCell ref="D56:E56"/>
    <mergeCell ref="F56:G56"/>
    <mergeCell ref="H56:I56"/>
    <mergeCell ref="J56:K56"/>
    <mergeCell ref="B57:C57"/>
    <mergeCell ref="D57:E57"/>
    <mergeCell ref="F57:G57"/>
    <mergeCell ref="H57:I57"/>
    <mergeCell ref="J57:K57"/>
  </mergeCells>
  <conditionalFormatting sqref="F33:G33 J33:K33">
    <cfRule type="containsText" dxfId="30" priority="4" stopIfTrue="1" operator="containsText" text="wybierz">
      <formula>NOT(ISERROR(SEARCH("wybierz",F33)))</formula>
    </cfRule>
  </conditionalFormatting>
  <conditionalFormatting sqref="D22:D24">
    <cfRule type="containsText" dxfId="29" priority="3" stopIfTrue="1" operator="containsText" text="wybierz">
      <formula>NOT(ISERROR(SEARCH("wybierz",D22)))</formula>
    </cfRule>
  </conditionalFormatting>
  <conditionalFormatting sqref="D25">
    <cfRule type="containsText" dxfId="28" priority="2" stopIfTrue="1" operator="containsText" text="wybierz">
      <formula>NOT(ISERROR(SEARCH("wybierz",D25)))</formula>
    </cfRule>
  </conditionalFormatting>
  <conditionalFormatting sqref="D26">
    <cfRule type="containsText" dxfId="27" priority="1" stopIfTrue="1" operator="containsText" text="wybierz">
      <formula>NOT(ISERROR(SEARCH("wybierz",D26)))</formula>
    </cfRule>
  </conditionalFormatting>
  <dataValidations count="7">
    <dataValidation allowBlank="1" showInputMessage="1" showErrorMessage="1" prompt="zgodnie z właściwym PO" sqref="E11:K13"/>
    <dataValidation type="list" allowBlank="1" showInputMessage="1" showErrorMessage="1" sqref="D18">
      <formula1>$A$856:$A$856</formula1>
    </dataValidation>
    <dataValidation type="list" allowBlank="1" showInputMessage="1" showErrorMessage="1" prompt="wybierz Program z listy" sqref="E10:K10">
      <formula1>$A$837:$A$853</formula1>
    </dataValidation>
    <dataValidation type="list" allowBlank="1" showInputMessage="1" showErrorMessage="1" prompt="wybierz PI z listy" sqref="D23:K23">
      <formula1>$A$904:$A$909</formula1>
    </dataValidation>
    <dataValidation type="list" allowBlank="1" showInputMessage="1" showErrorMessage="1" prompt="wybierz narzędzie PP" sqref="D19">
      <formula1>$A$858:$A$891</formula1>
    </dataValidation>
    <dataValidation type="list" allowBlank="1" showInputMessage="1" showErrorMessage="1" prompt="wybierz fundusz" sqref="D21:K21">
      <formula1>$A$894:$A$895</formula1>
    </dataValidation>
    <dataValidation type="list" allowBlank="1" showInputMessage="1" showErrorMessage="1" prompt="wybierz Cel Tematyczny" sqref="D22:K22">
      <formula1>$A$898:$A$901</formula1>
    </dataValidation>
  </dataValidations>
  <pageMargins left="0.70866141732283472" right="0.70866141732283472" top="0.74803149606299213" bottom="0.74803149606299213" header="0.31496062992125984" footer="0.31496062992125984"/>
  <pageSetup paperSize="9" scale="71" fitToHeight="0" orientation="portrait"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M185"/>
  <sheetViews>
    <sheetView view="pageBreakPreview" topLeftCell="A33" zoomScaleNormal="100" zoomScaleSheetLayoutView="100" workbookViewId="0">
      <selection activeCell="A35" sqref="A35:K35"/>
    </sheetView>
  </sheetViews>
  <sheetFormatPr defaultRowHeight="12.75" x14ac:dyDescent="0.2"/>
  <cols>
    <col min="1" max="1" width="6.85546875" style="152" customWidth="1"/>
    <col min="2" max="2" width="9.140625" style="152"/>
    <col min="3" max="3" width="18.5703125" style="152" customWidth="1"/>
    <col min="4" max="4" width="11.85546875" style="152" customWidth="1"/>
    <col min="5" max="6" width="13.28515625" style="152" customWidth="1"/>
    <col min="7" max="10" width="9.7109375" style="152" customWidth="1"/>
    <col min="11" max="11" width="12.5703125" style="152" customWidth="1"/>
    <col min="12" max="13" width="10.140625" style="152" bestFit="1" customWidth="1"/>
    <col min="14" max="16384" width="9.140625" style="152"/>
  </cols>
  <sheetData>
    <row r="1" spans="1:11" ht="41.25" customHeight="1" x14ac:dyDescent="0.2">
      <c r="A1" s="1093" t="s">
        <v>1496</v>
      </c>
      <c r="B1" s="1094"/>
      <c r="C1" s="1094"/>
      <c r="D1" s="1094"/>
      <c r="E1" s="1094"/>
      <c r="F1" s="1094"/>
      <c r="G1" s="1094"/>
      <c r="H1" s="1094"/>
      <c r="I1" s="1094"/>
      <c r="J1" s="1094"/>
      <c r="K1" s="1095"/>
    </row>
    <row r="2" spans="1:11" ht="30" customHeight="1" thickBot="1" x14ac:dyDescent="0.25">
      <c r="A2" s="171">
        <v>1</v>
      </c>
      <c r="B2" s="1079" t="s">
        <v>1495</v>
      </c>
      <c r="C2" s="1079"/>
      <c r="D2" s="1079"/>
      <c r="E2" s="1080"/>
      <c r="F2" s="1096" t="s">
        <v>1539</v>
      </c>
      <c r="G2" s="1096"/>
      <c r="H2" s="1096"/>
      <c r="I2" s="1096"/>
      <c r="J2" s="1096"/>
      <c r="K2" s="1097"/>
    </row>
    <row r="3" spans="1:11" ht="15" customHeight="1" thickBot="1" x14ac:dyDescent="0.25">
      <c r="A3" s="1084"/>
      <c r="B3" s="1085"/>
      <c r="C3" s="1085"/>
      <c r="D3" s="1085"/>
      <c r="E3" s="1085"/>
      <c r="F3" s="1085"/>
      <c r="G3" s="1085"/>
      <c r="H3" s="1085"/>
      <c r="I3" s="1085"/>
      <c r="J3" s="1085"/>
      <c r="K3" s="1086"/>
    </row>
    <row r="4" spans="1:11" ht="30" customHeight="1" x14ac:dyDescent="0.25">
      <c r="A4" s="1087" t="s">
        <v>4</v>
      </c>
      <c r="B4" s="1088"/>
      <c r="C4" s="1088"/>
      <c r="D4" s="1088"/>
      <c r="E4" s="1088"/>
      <c r="F4" s="1088"/>
      <c r="G4" s="1088"/>
      <c r="H4" s="1088"/>
      <c r="I4" s="1088"/>
      <c r="J4" s="1098"/>
      <c r="K4" s="1099"/>
    </row>
    <row r="5" spans="1:11" ht="30" customHeight="1" x14ac:dyDescent="0.2">
      <c r="A5" s="169">
        <v>2</v>
      </c>
      <c r="B5" s="1068" t="s">
        <v>1494</v>
      </c>
      <c r="C5" s="1068"/>
      <c r="D5" s="1069"/>
      <c r="E5" s="1100" t="s">
        <v>1538</v>
      </c>
      <c r="F5" s="1101"/>
      <c r="G5" s="1101"/>
      <c r="H5" s="1101"/>
      <c r="I5" s="1101"/>
      <c r="J5" s="1101"/>
      <c r="K5" s="1102"/>
    </row>
    <row r="6" spans="1:11" ht="30" customHeight="1" x14ac:dyDescent="0.2">
      <c r="A6" s="1054">
        <v>3</v>
      </c>
      <c r="B6" s="1056" t="s">
        <v>1492</v>
      </c>
      <c r="C6" s="1056"/>
      <c r="D6" s="1057"/>
      <c r="E6" s="1100" t="s">
        <v>1537</v>
      </c>
      <c r="F6" s="1101"/>
      <c r="G6" s="1101"/>
      <c r="H6" s="1101"/>
      <c r="I6" s="1101"/>
      <c r="J6" s="1101"/>
      <c r="K6" s="1102"/>
    </row>
    <row r="7" spans="1:11" ht="30" customHeight="1" x14ac:dyDescent="0.2">
      <c r="A7" s="1055"/>
      <c r="B7" s="1058"/>
      <c r="C7" s="1058"/>
      <c r="D7" s="1059"/>
      <c r="E7" s="173" t="s">
        <v>1488</v>
      </c>
      <c r="F7" s="1103" t="s">
        <v>1235</v>
      </c>
      <c r="G7" s="1103"/>
      <c r="H7" s="990"/>
      <c r="I7" s="173" t="s">
        <v>1487</v>
      </c>
      <c r="J7" s="1104">
        <v>2469</v>
      </c>
      <c r="K7" s="1105"/>
    </row>
    <row r="8" spans="1:11" ht="30" customHeight="1" x14ac:dyDescent="0.2">
      <c r="A8" s="1054">
        <v>4</v>
      </c>
      <c r="B8" s="1056" t="s">
        <v>91</v>
      </c>
      <c r="C8" s="1056"/>
      <c r="D8" s="1057"/>
      <c r="E8" s="1060" t="s">
        <v>153</v>
      </c>
      <c r="F8" s="1061"/>
      <c r="G8" s="1061"/>
      <c r="H8" s="1061"/>
      <c r="I8" s="1061"/>
      <c r="J8" s="1061"/>
      <c r="K8" s="1062"/>
    </row>
    <row r="9" spans="1:11" ht="30" customHeight="1" x14ac:dyDescent="0.2">
      <c r="A9" s="1055"/>
      <c r="B9" s="1058"/>
      <c r="C9" s="1058"/>
      <c r="D9" s="1059"/>
      <c r="E9" s="172" t="s">
        <v>1488</v>
      </c>
      <c r="F9" s="964" t="s">
        <v>160</v>
      </c>
      <c r="G9" s="965"/>
      <c r="H9" s="966"/>
      <c r="I9" s="172" t="s">
        <v>1487</v>
      </c>
      <c r="J9" s="1063" t="s">
        <v>160</v>
      </c>
      <c r="K9" s="1064"/>
    </row>
    <row r="10" spans="1:11" ht="30" customHeight="1" x14ac:dyDescent="0.25">
      <c r="A10" s="169">
        <v>5</v>
      </c>
      <c r="B10" s="1068" t="s">
        <v>74</v>
      </c>
      <c r="C10" s="1068"/>
      <c r="D10" s="1069"/>
      <c r="E10" s="1070" t="s">
        <v>89</v>
      </c>
      <c r="F10" s="1070"/>
      <c r="G10" s="1070"/>
      <c r="H10" s="1070"/>
      <c r="I10" s="1070"/>
      <c r="J10" s="1071"/>
      <c r="K10" s="1072"/>
    </row>
    <row r="11" spans="1:11" ht="33" customHeight="1" x14ac:dyDescent="0.2">
      <c r="A11" s="169">
        <v>6</v>
      </c>
      <c r="B11" s="1068" t="s">
        <v>76</v>
      </c>
      <c r="C11" s="1068"/>
      <c r="D11" s="1069"/>
      <c r="E11" s="1073" t="s">
        <v>136</v>
      </c>
      <c r="F11" s="1074"/>
      <c r="G11" s="1074"/>
      <c r="H11" s="1074"/>
      <c r="I11" s="1074"/>
      <c r="J11" s="1074"/>
      <c r="K11" s="1075"/>
    </row>
    <row r="12" spans="1:11" ht="30" customHeight="1" x14ac:dyDescent="0.2">
      <c r="A12" s="169">
        <v>7</v>
      </c>
      <c r="B12" s="1068" t="s">
        <v>31</v>
      </c>
      <c r="C12" s="1068"/>
      <c r="D12" s="1069"/>
      <c r="E12" s="1043" t="s">
        <v>1366</v>
      </c>
      <c r="F12" s="1044"/>
      <c r="G12" s="1044"/>
      <c r="H12" s="1044"/>
      <c r="I12" s="1044"/>
      <c r="J12" s="1044"/>
      <c r="K12" s="1045"/>
    </row>
    <row r="13" spans="1:11" ht="30" customHeight="1" x14ac:dyDescent="0.2">
      <c r="A13" s="169">
        <v>8</v>
      </c>
      <c r="B13" s="1068" t="s">
        <v>36</v>
      </c>
      <c r="C13" s="1068"/>
      <c r="D13" s="1069"/>
      <c r="E13" s="1076" t="s">
        <v>921</v>
      </c>
      <c r="F13" s="1077"/>
      <c r="G13" s="1077"/>
      <c r="H13" s="1077"/>
      <c r="I13" s="1077"/>
      <c r="J13" s="1077"/>
      <c r="K13" s="1078"/>
    </row>
    <row r="14" spans="1:11" ht="72.75" customHeight="1" thickBot="1" x14ac:dyDescent="0.25">
      <c r="A14" s="171">
        <v>9</v>
      </c>
      <c r="B14" s="1079" t="s">
        <v>22</v>
      </c>
      <c r="C14" s="1079"/>
      <c r="D14" s="1080"/>
      <c r="E14" s="1081" t="s">
        <v>1337</v>
      </c>
      <c r="F14" s="1082"/>
      <c r="G14" s="1082"/>
      <c r="H14" s="1082"/>
      <c r="I14" s="1082"/>
      <c r="J14" s="1082"/>
      <c r="K14" s="1083"/>
    </row>
    <row r="15" spans="1:11" ht="15" customHeight="1" thickBot="1" x14ac:dyDescent="0.25">
      <c r="A15" s="1084"/>
      <c r="B15" s="1085"/>
      <c r="C15" s="1085"/>
      <c r="D15" s="1085"/>
      <c r="E15" s="1085"/>
      <c r="F15" s="1085"/>
      <c r="G15" s="1085"/>
      <c r="H15" s="1085"/>
      <c r="I15" s="1085"/>
      <c r="J15" s="1085"/>
      <c r="K15" s="1086"/>
    </row>
    <row r="16" spans="1:11" ht="30" customHeight="1" x14ac:dyDescent="0.2">
      <c r="A16" s="1087" t="s">
        <v>1484</v>
      </c>
      <c r="B16" s="1088"/>
      <c r="C16" s="1088"/>
      <c r="D16" s="1088"/>
      <c r="E16" s="1088"/>
      <c r="F16" s="1088"/>
      <c r="G16" s="1088"/>
      <c r="H16" s="1088"/>
      <c r="I16" s="1088"/>
      <c r="J16" s="1088"/>
      <c r="K16" s="1089"/>
    </row>
    <row r="17" spans="1:11" ht="41.25" hidden="1" customHeight="1" x14ac:dyDescent="0.2">
      <c r="A17" s="170">
        <v>6</v>
      </c>
      <c r="B17" s="1090" t="s">
        <v>1501</v>
      </c>
      <c r="C17" s="1090"/>
      <c r="D17" s="1091" t="s">
        <v>1482</v>
      </c>
      <c r="E17" s="1091"/>
      <c r="F17" s="1091"/>
      <c r="G17" s="1091"/>
      <c r="H17" s="1091"/>
      <c r="I17" s="1091"/>
      <c r="J17" s="1091"/>
      <c r="K17" s="1092"/>
    </row>
    <row r="18" spans="1:11" ht="41.25" customHeight="1" x14ac:dyDescent="0.2">
      <c r="A18" s="169">
        <v>10</v>
      </c>
      <c r="B18" s="1015" t="s">
        <v>13</v>
      </c>
      <c r="C18" s="1015"/>
      <c r="D18" s="1043" t="s">
        <v>137</v>
      </c>
      <c r="E18" s="1044"/>
      <c r="F18" s="1044"/>
      <c r="G18" s="1044"/>
      <c r="H18" s="1044"/>
      <c r="I18" s="1044"/>
      <c r="J18" s="1044"/>
      <c r="K18" s="1045"/>
    </row>
    <row r="19" spans="1:11" ht="40.5" customHeight="1" thickBot="1" x14ac:dyDescent="0.25">
      <c r="A19" s="161">
        <v>11</v>
      </c>
      <c r="B19" s="1046" t="s">
        <v>1481</v>
      </c>
      <c r="C19" s="1046"/>
      <c r="D19" s="1047" t="s">
        <v>1416</v>
      </c>
      <c r="E19" s="1048"/>
      <c r="F19" s="1048"/>
      <c r="G19" s="1048"/>
      <c r="H19" s="1048"/>
      <c r="I19" s="1048"/>
      <c r="J19" s="1048"/>
      <c r="K19" s="1049"/>
    </row>
    <row r="20" spans="1:11" ht="15" customHeight="1" thickBot="1" x14ac:dyDescent="0.25">
      <c r="A20" s="1027"/>
      <c r="B20" s="1027"/>
      <c r="C20" s="1027"/>
      <c r="D20" s="1027"/>
      <c r="E20" s="1027"/>
      <c r="F20" s="1027"/>
      <c r="G20" s="1027"/>
      <c r="H20" s="1027"/>
      <c r="I20" s="1027"/>
      <c r="J20" s="1027"/>
      <c r="K20" s="1027"/>
    </row>
    <row r="21" spans="1:11" ht="30" customHeight="1" x14ac:dyDescent="0.2">
      <c r="A21" s="168">
        <v>12</v>
      </c>
      <c r="B21" s="1050" t="s">
        <v>34</v>
      </c>
      <c r="C21" s="1050"/>
      <c r="D21" s="1051" t="s">
        <v>72</v>
      </c>
      <c r="E21" s="1051"/>
      <c r="F21" s="1051"/>
      <c r="G21" s="1051"/>
      <c r="H21" s="1051"/>
      <c r="I21" s="1051"/>
      <c r="J21" s="1051"/>
      <c r="K21" s="1052"/>
    </row>
    <row r="22" spans="1:11" ht="30" customHeight="1" x14ac:dyDescent="0.2">
      <c r="A22" s="162">
        <v>13</v>
      </c>
      <c r="B22" s="1015" t="s">
        <v>35</v>
      </c>
      <c r="C22" s="1015"/>
      <c r="D22" s="1016" t="s">
        <v>138</v>
      </c>
      <c r="E22" s="1017"/>
      <c r="F22" s="1017"/>
      <c r="G22" s="1017"/>
      <c r="H22" s="1017"/>
      <c r="I22" s="1017"/>
      <c r="J22" s="1017"/>
      <c r="K22" s="1065"/>
    </row>
    <row r="23" spans="1:11" ht="54.75" customHeight="1" x14ac:dyDescent="0.2">
      <c r="A23" s="162">
        <v>14</v>
      </c>
      <c r="B23" s="1015" t="s">
        <v>2</v>
      </c>
      <c r="C23" s="1015"/>
      <c r="D23" s="1066" t="s">
        <v>1378</v>
      </c>
      <c r="E23" s="1066"/>
      <c r="F23" s="1066"/>
      <c r="G23" s="1066"/>
      <c r="H23" s="1066"/>
      <c r="I23" s="1066"/>
      <c r="J23" s="1066"/>
      <c r="K23" s="1067"/>
    </row>
    <row r="24" spans="1:11" ht="88.5" customHeight="1" x14ac:dyDescent="0.2">
      <c r="A24" s="162">
        <v>15</v>
      </c>
      <c r="B24" s="1015" t="s">
        <v>1479</v>
      </c>
      <c r="C24" s="1015"/>
      <c r="D24" s="1016" t="s">
        <v>1719</v>
      </c>
      <c r="E24" s="1017"/>
      <c r="F24" s="1017"/>
      <c r="G24" s="1017"/>
      <c r="H24" s="1017"/>
      <c r="I24" s="1017"/>
      <c r="J24" s="1017"/>
      <c r="K24" s="1018"/>
    </row>
    <row r="25" spans="1:11" ht="105.75" customHeight="1" x14ac:dyDescent="0.2">
      <c r="A25" s="162">
        <v>16</v>
      </c>
      <c r="B25" s="1015" t="s">
        <v>1477</v>
      </c>
      <c r="C25" s="1015"/>
      <c r="D25" s="1019" t="s">
        <v>1720</v>
      </c>
      <c r="E25" s="1020"/>
      <c r="F25" s="1020"/>
      <c r="G25" s="1020"/>
      <c r="H25" s="1020"/>
      <c r="I25" s="1020"/>
      <c r="J25" s="1020"/>
      <c r="K25" s="1021"/>
    </row>
    <row r="26" spans="1:11" ht="371.25" customHeight="1" x14ac:dyDescent="0.2">
      <c r="A26" s="162">
        <v>17</v>
      </c>
      <c r="B26" s="1022" t="s">
        <v>1476</v>
      </c>
      <c r="C26" s="1023"/>
      <c r="D26" s="1019" t="s">
        <v>1721</v>
      </c>
      <c r="E26" s="1020"/>
      <c r="F26" s="1020"/>
      <c r="G26" s="1020"/>
      <c r="H26" s="1020"/>
      <c r="I26" s="1020"/>
      <c r="J26" s="1020"/>
      <c r="K26" s="1021"/>
    </row>
    <row r="27" spans="1:11" ht="54" customHeight="1" thickBot="1" x14ac:dyDescent="0.25">
      <c r="A27" s="161">
        <v>18</v>
      </c>
      <c r="B27" s="1005" t="s">
        <v>1474</v>
      </c>
      <c r="C27" s="1005"/>
      <c r="D27" s="1024" t="s">
        <v>1535</v>
      </c>
      <c r="E27" s="1025"/>
      <c r="F27" s="1025"/>
      <c r="G27" s="1025"/>
      <c r="H27" s="1025"/>
      <c r="I27" s="1025"/>
      <c r="J27" s="1025"/>
      <c r="K27" s="1026"/>
    </row>
    <row r="28" spans="1:11" ht="15.75" customHeight="1" thickBot="1" x14ac:dyDescent="0.25">
      <c r="A28" s="1027"/>
      <c r="B28" s="1027"/>
      <c r="C28" s="1027"/>
      <c r="D28" s="1027"/>
      <c r="E28" s="1027"/>
      <c r="F28" s="1027"/>
      <c r="G28" s="1027"/>
      <c r="H28" s="1027"/>
      <c r="I28" s="1027"/>
      <c r="J28" s="1027"/>
      <c r="K28" s="1027"/>
    </row>
    <row r="29" spans="1:11" ht="51" customHeight="1" x14ac:dyDescent="0.2">
      <c r="A29" s="168">
        <v>19</v>
      </c>
      <c r="B29" s="1028" t="s">
        <v>1473</v>
      </c>
      <c r="C29" s="1028"/>
      <c r="D29" s="1029" t="s">
        <v>1534</v>
      </c>
      <c r="E29" s="1029"/>
      <c r="F29" s="1029"/>
      <c r="G29" s="1029"/>
      <c r="H29" s="1029"/>
      <c r="I29" s="1029"/>
      <c r="J29" s="1029"/>
      <c r="K29" s="1030"/>
    </row>
    <row r="30" spans="1:11" ht="409.6" customHeight="1" x14ac:dyDescent="0.2">
      <c r="A30" s="162">
        <v>20</v>
      </c>
      <c r="B30" s="1004" t="s">
        <v>1472</v>
      </c>
      <c r="C30" s="1004"/>
      <c r="D30" s="1031" t="s">
        <v>1722</v>
      </c>
      <c r="E30" s="1031"/>
      <c r="F30" s="1031"/>
      <c r="G30" s="1031"/>
      <c r="H30" s="1031"/>
      <c r="I30" s="1031"/>
      <c r="J30" s="1031"/>
      <c r="K30" s="1032"/>
    </row>
    <row r="31" spans="1:11" ht="117.75" customHeight="1" thickBot="1" x14ac:dyDescent="0.25">
      <c r="A31" s="167">
        <v>21</v>
      </c>
      <c r="B31" s="1022" t="s">
        <v>1471</v>
      </c>
      <c r="C31" s="1023"/>
      <c r="D31" s="1031" t="s">
        <v>1533</v>
      </c>
      <c r="E31" s="1031"/>
      <c r="F31" s="1031"/>
      <c r="G31" s="1031"/>
      <c r="H31" s="1031"/>
      <c r="I31" s="1031"/>
      <c r="J31" s="1031"/>
      <c r="K31" s="1032"/>
    </row>
    <row r="32" spans="1:11" ht="13.5" thickBot="1" x14ac:dyDescent="0.25">
      <c r="A32" s="1027"/>
      <c r="B32" s="1027"/>
      <c r="C32" s="1027"/>
      <c r="D32" s="1027"/>
      <c r="E32" s="1027"/>
      <c r="F32" s="1027"/>
      <c r="G32" s="1027"/>
      <c r="H32" s="1027"/>
      <c r="I32" s="1027"/>
      <c r="J32" s="1027"/>
      <c r="K32" s="1027"/>
    </row>
    <row r="33" spans="1:13" ht="60" customHeight="1" x14ac:dyDescent="0.2">
      <c r="A33" s="166">
        <v>22</v>
      </c>
      <c r="B33" s="1033" t="s">
        <v>1470</v>
      </c>
      <c r="C33" s="1033"/>
      <c r="D33" s="1034" t="s">
        <v>1469</v>
      </c>
      <c r="E33" s="1034"/>
      <c r="F33" s="1035" t="s">
        <v>1532</v>
      </c>
      <c r="G33" s="1035"/>
      <c r="H33" s="1036" t="s">
        <v>1467</v>
      </c>
      <c r="I33" s="1037"/>
      <c r="J33" s="1035" t="s">
        <v>1531</v>
      </c>
      <c r="K33" s="1038"/>
    </row>
    <row r="34" spans="1:13" ht="60" customHeight="1" thickBot="1" x14ac:dyDescent="0.25">
      <c r="A34" s="161">
        <v>23</v>
      </c>
      <c r="B34" s="1039" t="s">
        <v>1465</v>
      </c>
      <c r="C34" s="1040"/>
      <c r="D34" s="1041" t="s">
        <v>1548</v>
      </c>
      <c r="E34" s="1041"/>
      <c r="F34" s="1041"/>
      <c r="G34" s="1041"/>
      <c r="H34" s="1041"/>
      <c r="I34" s="1041"/>
      <c r="J34" s="1041"/>
      <c r="K34" s="1042"/>
    </row>
    <row r="35" spans="1:13" ht="15" customHeight="1" thickBot="1" x14ac:dyDescent="0.25">
      <c r="A35" s="1027"/>
      <c r="B35" s="1027"/>
      <c r="C35" s="1027"/>
      <c r="D35" s="1027"/>
      <c r="E35" s="1027"/>
      <c r="F35" s="1027"/>
      <c r="G35" s="1027"/>
      <c r="H35" s="1027"/>
      <c r="I35" s="1027"/>
      <c r="J35" s="1027"/>
      <c r="K35" s="1027"/>
    </row>
    <row r="36" spans="1:13" ht="30" customHeight="1" x14ac:dyDescent="0.2">
      <c r="A36" s="1053" t="s">
        <v>1463</v>
      </c>
      <c r="B36" s="1007"/>
      <c r="C36" s="1007"/>
      <c r="D36" s="165">
        <v>2015</v>
      </c>
      <c r="E36" s="165">
        <v>2016</v>
      </c>
      <c r="F36" s="165">
        <v>2017</v>
      </c>
      <c r="G36" s="165" t="s">
        <v>1462</v>
      </c>
      <c r="H36" s="165" t="s">
        <v>1462</v>
      </c>
      <c r="I36" s="165" t="s">
        <v>1462</v>
      </c>
      <c r="J36" s="165" t="s">
        <v>1462</v>
      </c>
      <c r="K36" s="164" t="s">
        <v>1461</v>
      </c>
    </row>
    <row r="37" spans="1:13" ht="45" customHeight="1" x14ac:dyDescent="0.2">
      <c r="A37" s="162">
        <v>24</v>
      </c>
      <c r="B37" s="1004" t="s">
        <v>1460</v>
      </c>
      <c r="C37" s="1004"/>
      <c r="D37" s="296"/>
      <c r="E37" s="297">
        <v>5000000</v>
      </c>
      <c r="F37" s="297">
        <v>5000000</v>
      </c>
      <c r="G37" s="297"/>
      <c r="H37" s="297"/>
      <c r="I37" s="297"/>
      <c r="J37" s="297"/>
      <c r="K37" s="298">
        <f>SUM(D37:J37)</f>
        <v>10000000</v>
      </c>
    </row>
    <row r="38" spans="1:13" ht="45" customHeight="1" x14ac:dyDescent="0.2">
      <c r="A38" s="162">
        <v>25</v>
      </c>
      <c r="B38" s="1004" t="s">
        <v>1459</v>
      </c>
      <c r="C38" s="1004"/>
      <c r="D38" s="296"/>
      <c r="E38" s="297">
        <v>5000000</v>
      </c>
      <c r="F38" s="297">
        <v>5000000</v>
      </c>
      <c r="G38" s="297"/>
      <c r="H38" s="297"/>
      <c r="I38" s="297"/>
      <c r="J38" s="297"/>
      <c r="K38" s="298">
        <f>SUM(D38:J38)</f>
        <v>10000000</v>
      </c>
      <c r="L38" s="163"/>
      <c r="M38" s="163"/>
    </row>
    <row r="39" spans="1:13" ht="45" customHeight="1" x14ac:dyDescent="0.2">
      <c r="A39" s="162">
        <v>26</v>
      </c>
      <c r="B39" s="1004" t="s">
        <v>17</v>
      </c>
      <c r="C39" s="1004"/>
      <c r="D39" s="296"/>
      <c r="E39" s="297">
        <v>4250000</v>
      </c>
      <c r="F39" s="297">
        <v>4250000</v>
      </c>
      <c r="G39" s="297"/>
      <c r="H39" s="297"/>
      <c r="I39" s="297"/>
      <c r="J39" s="297"/>
      <c r="K39" s="298">
        <f>SUM(D39:J39)</f>
        <v>8500000</v>
      </c>
    </row>
    <row r="40" spans="1:13" ht="45" customHeight="1" thickBot="1" x14ac:dyDescent="0.25">
      <c r="A40" s="161">
        <v>27</v>
      </c>
      <c r="B40" s="1005" t="s">
        <v>1458</v>
      </c>
      <c r="C40" s="1005"/>
      <c r="D40" s="299"/>
      <c r="E40" s="299">
        <f>E39/E38*100</f>
        <v>85</v>
      </c>
      <c r="F40" s="299">
        <f>F39/F38*100</f>
        <v>85</v>
      </c>
      <c r="G40" s="299"/>
      <c r="H40" s="299"/>
      <c r="I40" s="299"/>
      <c r="J40" s="299"/>
      <c r="K40" s="299">
        <f>K39/K38*100</f>
        <v>85</v>
      </c>
    </row>
    <row r="41" spans="1:13" ht="13.5" thickBot="1" x14ac:dyDescent="0.25">
      <c r="A41" s="1006"/>
      <c r="B41" s="1006"/>
      <c r="C41" s="1006"/>
      <c r="D41" s="1006"/>
      <c r="E41" s="1006"/>
      <c r="F41" s="1006"/>
      <c r="G41" s="1006"/>
      <c r="H41" s="1006"/>
      <c r="I41" s="1006"/>
      <c r="J41" s="1006"/>
      <c r="K41" s="1006"/>
    </row>
    <row r="42" spans="1:13" ht="30" customHeight="1" x14ac:dyDescent="0.2">
      <c r="A42" s="994">
        <v>28</v>
      </c>
      <c r="B42" s="1007" t="s">
        <v>1457</v>
      </c>
      <c r="C42" s="1007"/>
      <c r="D42" s="1007"/>
      <c r="E42" s="1007"/>
      <c r="F42" s="1007"/>
      <c r="G42" s="1007"/>
      <c r="H42" s="1007"/>
      <c r="I42" s="1007"/>
      <c r="J42" s="1007"/>
      <c r="K42" s="1008"/>
    </row>
    <row r="43" spans="1:13" ht="30" customHeight="1" x14ac:dyDescent="0.2">
      <c r="A43" s="995"/>
      <c r="B43" s="1000" t="s">
        <v>1456</v>
      </c>
      <c r="C43" s="1000"/>
      <c r="D43" s="1000" t="s">
        <v>1455</v>
      </c>
      <c r="E43" s="1000"/>
      <c r="F43" s="1000"/>
      <c r="G43" s="1000"/>
      <c r="H43" s="1000"/>
      <c r="I43" s="1000"/>
      <c r="J43" s="1000" t="s">
        <v>1454</v>
      </c>
      <c r="K43" s="1001"/>
    </row>
    <row r="44" spans="1:13" ht="38.25" customHeight="1" x14ac:dyDescent="0.2">
      <c r="A44" s="995"/>
      <c r="B44" s="1009" t="s">
        <v>1529</v>
      </c>
      <c r="C44" s="1009"/>
      <c r="D44" s="1010" t="s">
        <v>1723</v>
      </c>
      <c r="E44" s="1011"/>
      <c r="F44" s="1011"/>
      <c r="G44" s="1011"/>
      <c r="H44" s="1011"/>
      <c r="I44" s="1012"/>
      <c r="J44" s="1013">
        <v>7000000</v>
      </c>
      <c r="K44" s="1014"/>
    </row>
    <row r="45" spans="1:13" ht="40.5" customHeight="1" x14ac:dyDescent="0.2">
      <c r="A45" s="995"/>
      <c r="B45" s="1009" t="s">
        <v>1528</v>
      </c>
      <c r="C45" s="1009"/>
      <c r="D45" s="1009" t="s">
        <v>1527</v>
      </c>
      <c r="E45" s="1009"/>
      <c r="F45" s="1009"/>
      <c r="G45" s="1009"/>
      <c r="H45" s="1009"/>
      <c r="I45" s="1009"/>
      <c r="J45" s="1013">
        <v>3000000</v>
      </c>
      <c r="K45" s="1014"/>
    </row>
    <row r="46" spans="1:13" s="156" customFormat="1" ht="40.5" hidden="1" customHeight="1" x14ac:dyDescent="0.2">
      <c r="A46" s="160"/>
      <c r="B46" s="159"/>
      <c r="C46" s="159"/>
      <c r="D46" s="159"/>
      <c r="E46" s="159"/>
      <c r="F46" s="159"/>
      <c r="G46" s="159"/>
      <c r="H46" s="159"/>
      <c r="I46" s="159"/>
      <c r="J46" s="158"/>
      <c r="K46" s="157"/>
    </row>
    <row r="47" spans="1:13" s="156" customFormat="1" ht="40.5" hidden="1" customHeight="1" x14ac:dyDescent="0.2">
      <c r="A47" s="160"/>
      <c r="B47" s="159"/>
      <c r="C47" s="159"/>
      <c r="D47" s="159"/>
      <c r="E47" s="159"/>
      <c r="F47" s="159"/>
      <c r="G47" s="159"/>
      <c r="H47" s="159"/>
      <c r="I47" s="159"/>
      <c r="J47" s="158"/>
      <c r="K47" s="157"/>
    </row>
    <row r="48" spans="1:13" s="156" customFormat="1" ht="40.5" hidden="1" customHeight="1" x14ac:dyDescent="0.2">
      <c r="A48" s="160"/>
      <c r="B48" s="159"/>
      <c r="C48" s="159"/>
      <c r="D48" s="159"/>
      <c r="E48" s="159"/>
      <c r="F48" s="159"/>
      <c r="G48" s="159"/>
      <c r="H48" s="159"/>
      <c r="I48" s="159"/>
      <c r="J48" s="158"/>
      <c r="K48" s="157"/>
    </row>
    <row r="49" spans="1:11" s="156" customFormat="1" ht="40.5" hidden="1" customHeight="1" x14ac:dyDescent="0.2">
      <c r="A49" s="160"/>
      <c r="B49" s="159"/>
      <c r="C49" s="159"/>
      <c r="D49" s="159"/>
      <c r="E49" s="159"/>
      <c r="F49" s="159"/>
      <c r="G49" s="159"/>
      <c r="H49" s="159"/>
      <c r="I49" s="159"/>
      <c r="J49" s="158"/>
      <c r="K49" s="157"/>
    </row>
    <row r="50" spans="1:11" s="156" customFormat="1" ht="40.5" hidden="1" customHeight="1" x14ac:dyDescent="0.2">
      <c r="A50" s="160"/>
      <c r="B50" s="159"/>
      <c r="C50" s="159"/>
      <c r="D50" s="159"/>
      <c r="E50" s="159"/>
      <c r="F50" s="159"/>
      <c r="G50" s="159"/>
      <c r="H50" s="159"/>
      <c r="I50" s="159"/>
      <c r="J50" s="158"/>
      <c r="K50" s="157"/>
    </row>
    <row r="51" spans="1:11" s="156" customFormat="1" ht="40.5" hidden="1" customHeight="1" x14ac:dyDescent="0.2">
      <c r="A51" s="160"/>
      <c r="B51" s="159"/>
      <c r="C51" s="159"/>
      <c r="D51" s="159"/>
      <c r="E51" s="159"/>
      <c r="F51" s="159"/>
      <c r="G51" s="159"/>
      <c r="H51" s="159"/>
      <c r="I51" s="159"/>
      <c r="J51" s="158"/>
      <c r="K51" s="157"/>
    </row>
    <row r="52" spans="1:11" s="156" customFormat="1" ht="40.5" hidden="1" customHeight="1" x14ac:dyDescent="0.2">
      <c r="A52" s="160"/>
      <c r="B52" s="159"/>
      <c r="C52" s="159"/>
      <c r="D52" s="159"/>
      <c r="E52" s="159"/>
      <c r="F52" s="159"/>
      <c r="G52" s="159"/>
      <c r="H52" s="159"/>
      <c r="I52" s="159"/>
      <c r="J52" s="158"/>
      <c r="K52" s="157"/>
    </row>
    <row r="53" spans="1:11" s="156" customFormat="1" ht="40.5" hidden="1" customHeight="1" x14ac:dyDescent="0.2">
      <c r="A53" s="160"/>
      <c r="B53" s="159"/>
      <c r="C53" s="159"/>
      <c r="D53" s="159"/>
      <c r="E53" s="159"/>
      <c r="F53" s="159"/>
      <c r="G53" s="159"/>
      <c r="H53" s="159"/>
      <c r="I53" s="159"/>
      <c r="J53" s="158"/>
      <c r="K53" s="157"/>
    </row>
    <row r="54" spans="1:11" s="156" customFormat="1" ht="40.5" hidden="1" customHeight="1" x14ac:dyDescent="0.2">
      <c r="A54" s="160"/>
      <c r="B54" s="159"/>
      <c r="C54" s="159"/>
      <c r="D54" s="159"/>
      <c r="E54" s="159"/>
      <c r="F54" s="159"/>
      <c r="G54" s="159"/>
      <c r="H54" s="159"/>
      <c r="I54" s="159"/>
      <c r="J54" s="158"/>
      <c r="K54" s="157"/>
    </row>
    <row r="55" spans="1:11" s="156" customFormat="1" ht="40.5" hidden="1" customHeight="1" x14ac:dyDescent="0.2">
      <c r="A55" s="160"/>
      <c r="B55" s="159"/>
      <c r="C55" s="159"/>
      <c r="D55" s="159"/>
      <c r="E55" s="159"/>
      <c r="F55" s="159"/>
      <c r="G55" s="159"/>
      <c r="H55" s="159"/>
      <c r="I55" s="159"/>
      <c r="J55" s="158"/>
      <c r="K55" s="157"/>
    </row>
    <row r="56" spans="1:11" s="156" customFormat="1" ht="40.5" hidden="1" customHeight="1" x14ac:dyDescent="0.2">
      <c r="A56" s="160"/>
      <c r="B56" s="159"/>
      <c r="C56" s="159"/>
      <c r="D56" s="159"/>
      <c r="E56" s="159"/>
      <c r="F56" s="159"/>
      <c r="G56" s="159"/>
      <c r="H56" s="159"/>
      <c r="I56" s="159"/>
      <c r="J56" s="158"/>
      <c r="K56" s="157"/>
    </row>
    <row r="57" spans="1:11" s="156" customFormat="1" ht="40.5" hidden="1" customHeight="1" x14ac:dyDescent="0.2">
      <c r="A57" s="160"/>
      <c r="B57" s="159"/>
      <c r="C57" s="159"/>
      <c r="D57" s="159"/>
      <c r="E57" s="159"/>
      <c r="F57" s="159"/>
      <c r="G57" s="159"/>
      <c r="H57" s="159"/>
      <c r="I57" s="159"/>
      <c r="J57" s="158"/>
      <c r="K57" s="157"/>
    </row>
    <row r="58" spans="1:11" s="156" customFormat="1" ht="40.5" hidden="1" customHeight="1" x14ac:dyDescent="0.2">
      <c r="A58" s="160"/>
      <c r="B58" s="159"/>
      <c r="C58" s="159"/>
      <c r="D58" s="159"/>
      <c r="E58" s="159"/>
      <c r="F58" s="159"/>
      <c r="G58" s="159"/>
      <c r="H58" s="159"/>
      <c r="I58" s="159"/>
      <c r="J58" s="158"/>
      <c r="K58" s="157"/>
    </row>
    <row r="59" spans="1:11" s="156" customFormat="1" ht="40.5" hidden="1" customHeight="1" x14ac:dyDescent="0.2">
      <c r="A59" s="160"/>
      <c r="B59" s="159"/>
      <c r="C59" s="159"/>
      <c r="D59" s="159"/>
      <c r="E59" s="159"/>
      <c r="F59" s="159"/>
      <c r="G59" s="159"/>
      <c r="H59" s="159"/>
      <c r="I59" s="159"/>
      <c r="J59" s="158"/>
      <c r="K59" s="157"/>
    </row>
    <row r="60" spans="1:11" s="156" customFormat="1" ht="40.5" hidden="1" customHeight="1" x14ac:dyDescent="0.2">
      <c r="A60" s="160"/>
      <c r="B60" s="159"/>
      <c r="C60" s="159"/>
      <c r="D60" s="159"/>
      <c r="E60" s="159"/>
      <c r="F60" s="159"/>
      <c r="G60" s="159"/>
      <c r="H60" s="159"/>
      <c r="I60" s="159"/>
      <c r="J60" s="158"/>
      <c r="K60" s="157"/>
    </row>
    <row r="61" spans="1:11" s="156" customFormat="1" ht="40.5" hidden="1" customHeight="1" x14ac:dyDescent="0.2">
      <c r="A61" s="160"/>
      <c r="B61" s="159"/>
      <c r="C61" s="159"/>
      <c r="D61" s="159"/>
      <c r="E61" s="159"/>
      <c r="F61" s="159"/>
      <c r="G61" s="159"/>
      <c r="H61" s="159"/>
      <c r="I61" s="159"/>
      <c r="J61" s="158"/>
      <c r="K61" s="157"/>
    </row>
    <row r="62" spans="1:11" s="156" customFormat="1" ht="40.5" hidden="1" customHeight="1" x14ac:dyDescent="0.2">
      <c r="A62" s="160"/>
      <c r="B62" s="159"/>
      <c r="C62" s="159"/>
      <c r="D62" s="159"/>
      <c r="E62" s="159"/>
      <c r="F62" s="159"/>
      <c r="G62" s="159"/>
      <c r="H62" s="159"/>
      <c r="I62" s="159"/>
      <c r="J62" s="158"/>
      <c r="K62" s="157"/>
    </row>
    <row r="63" spans="1:11" s="156" customFormat="1" ht="40.5" hidden="1" customHeight="1" x14ac:dyDescent="0.2">
      <c r="A63" s="160"/>
      <c r="B63" s="159"/>
      <c r="C63" s="159"/>
      <c r="D63" s="159"/>
      <c r="E63" s="159"/>
      <c r="F63" s="159"/>
      <c r="G63" s="159"/>
      <c r="H63" s="159"/>
      <c r="I63" s="159"/>
      <c r="J63" s="158"/>
      <c r="K63" s="157"/>
    </row>
    <row r="64" spans="1:11" ht="15" customHeight="1" thickBot="1" x14ac:dyDescent="0.25">
      <c r="A64" s="993"/>
      <c r="B64" s="993"/>
      <c r="C64" s="993"/>
      <c r="D64" s="993"/>
      <c r="E64" s="993"/>
      <c r="F64" s="993"/>
      <c r="G64" s="993"/>
      <c r="H64" s="993"/>
      <c r="I64" s="993"/>
      <c r="J64" s="993"/>
      <c r="K64" s="993"/>
    </row>
    <row r="65" spans="1:11" ht="30" customHeight="1" x14ac:dyDescent="0.2">
      <c r="A65" s="994">
        <v>29</v>
      </c>
      <c r="B65" s="998" t="s">
        <v>1449</v>
      </c>
      <c r="C65" s="998"/>
      <c r="D65" s="998"/>
      <c r="E65" s="998"/>
      <c r="F65" s="998"/>
      <c r="G65" s="998"/>
      <c r="H65" s="998"/>
      <c r="I65" s="998"/>
      <c r="J65" s="998"/>
      <c r="K65" s="999"/>
    </row>
    <row r="66" spans="1:11" ht="42.75" customHeight="1" x14ac:dyDescent="0.2">
      <c r="A66" s="995"/>
      <c r="B66" s="1000" t="s">
        <v>80</v>
      </c>
      <c r="C66" s="1000"/>
      <c r="D66" s="1000" t="s">
        <v>1448</v>
      </c>
      <c r="E66" s="1000"/>
      <c r="F66" s="1000" t="s">
        <v>19</v>
      </c>
      <c r="G66" s="1000"/>
      <c r="H66" s="1000" t="s">
        <v>1447</v>
      </c>
      <c r="I66" s="1000"/>
      <c r="J66" s="1000" t="s">
        <v>1446</v>
      </c>
      <c r="K66" s="1001"/>
    </row>
    <row r="67" spans="1:11" ht="39.75" customHeight="1" x14ac:dyDescent="0.2">
      <c r="A67" s="995"/>
      <c r="B67" s="854" t="s">
        <v>140</v>
      </c>
      <c r="C67" s="855"/>
      <c r="D67" s="856" t="s">
        <v>141</v>
      </c>
      <c r="E67" s="857"/>
      <c r="F67" s="856" t="s">
        <v>142</v>
      </c>
      <c r="G67" s="857"/>
      <c r="H67" s="1002">
        <v>198000</v>
      </c>
      <c r="I67" s="990"/>
      <c r="J67" s="860">
        <v>1090529</v>
      </c>
      <c r="K67" s="861"/>
    </row>
    <row r="68" spans="1:11" ht="36" customHeight="1" x14ac:dyDescent="0.2">
      <c r="A68" s="995"/>
      <c r="B68" s="854" t="s">
        <v>143</v>
      </c>
      <c r="C68" s="855"/>
      <c r="D68" s="856" t="s">
        <v>144</v>
      </c>
      <c r="E68" s="857"/>
      <c r="F68" s="856" t="s">
        <v>145</v>
      </c>
      <c r="G68" s="857"/>
      <c r="H68" s="1003">
        <v>1</v>
      </c>
      <c r="I68" s="1003"/>
      <c r="J68" s="860">
        <v>79</v>
      </c>
      <c r="K68" s="861"/>
    </row>
    <row r="69" spans="1:11" ht="124.5" customHeight="1" x14ac:dyDescent="0.2">
      <c r="A69" s="996"/>
      <c r="B69" s="854" t="s">
        <v>1374</v>
      </c>
      <c r="C69" s="855"/>
      <c r="D69" s="856" t="s">
        <v>144</v>
      </c>
      <c r="E69" s="857"/>
      <c r="F69" s="856" t="s">
        <v>145</v>
      </c>
      <c r="G69" s="857"/>
      <c r="H69" s="1003">
        <v>1</v>
      </c>
      <c r="I69" s="1003"/>
      <c r="J69" s="860">
        <v>79</v>
      </c>
      <c r="K69" s="861"/>
    </row>
    <row r="70" spans="1:11" ht="30" customHeight="1" x14ac:dyDescent="0.2">
      <c r="A70" s="996"/>
      <c r="B70" s="854" t="s">
        <v>151</v>
      </c>
      <c r="C70" s="855"/>
      <c r="D70" s="856" t="s">
        <v>144</v>
      </c>
      <c r="E70" s="857"/>
      <c r="F70" s="856" t="s">
        <v>146</v>
      </c>
      <c r="G70" s="857"/>
      <c r="H70" s="860">
        <v>3000000</v>
      </c>
      <c r="I70" s="861"/>
      <c r="J70" s="860">
        <v>358000000</v>
      </c>
      <c r="K70" s="861"/>
    </row>
    <row r="71" spans="1:11" ht="48" customHeight="1" x14ac:dyDescent="0.2">
      <c r="A71" s="996"/>
      <c r="B71" s="854" t="s">
        <v>1445</v>
      </c>
      <c r="C71" s="855"/>
      <c r="D71" s="856" t="s">
        <v>144</v>
      </c>
      <c r="E71" s="857"/>
      <c r="F71" s="856" t="s">
        <v>145</v>
      </c>
      <c r="G71" s="857"/>
      <c r="H71" s="989">
        <v>0</v>
      </c>
      <c r="I71" s="990"/>
      <c r="J71" s="860">
        <v>20</v>
      </c>
      <c r="K71" s="861"/>
    </row>
    <row r="72" spans="1:11" ht="42" customHeight="1" x14ac:dyDescent="0.2">
      <c r="A72" s="996"/>
      <c r="B72" s="854" t="s">
        <v>1444</v>
      </c>
      <c r="C72" s="855"/>
      <c r="D72" s="856" t="s">
        <v>144</v>
      </c>
      <c r="E72" s="857"/>
      <c r="F72" s="856" t="s">
        <v>145</v>
      </c>
      <c r="G72" s="857"/>
      <c r="H72" s="989">
        <v>1</v>
      </c>
      <c r="I72" s="990"/>
      <c r="J72" s="860">
        <v>34</v>
      </c>
      <c r="K72" s="861"/>
    </row>
    <row r="73" spans="1:11" ht="40.5" customHeight="1" x14ac:dyDescent="0.2">
      <c r="A73" s="996"/>
      <c r="B73" s="854" t="s">
        <v>147</v>
      </c>
      <c r="C73" s="855"/>
      <c r="D73" s="856" t="s">
        <v>141</v>
      </c>
      <c r="E73" s="857"/>
      <c r="F73" s="856" t="s">
        <v>148</v>
      </c>
      <c r="G73" s="857"/>
      <c r="H73" s="989">
        <v>0.48</v>
      </c>
      <c r="I73" s="990"/>
      <c r="J73" s="860" t="s">
        <v>160</v>
      </c>
      <c r="K73" s="861"/>
    </row>
    <row r="74" spans="1:11" ht="36" customHeight="1" x14ac:dyDescent="0.2">
      <c r="A74" s="996"/>
      <c r="B74" s="854" t="s">
        <v>149</v>
      </c>
      <c r="C74" s="855"/>
      <c r="D74" s="856" t="s">
        <v>141</v>
      </c>
      <c r="E74" s="857"/>
      <c r="F74" s="856" t="s">
        <v>148</v>
      </c>
      <c r="G74" s="857"/>
      <c r="H74" s="989">
        <v>9</v>
      </c>
      <c r="I74" s="990"/>
      <c r="J74" s="860" t="s">
        <v>160</v>
      </c>
      <c r="K74" s="861"/>
    </row>
    <row r="75" spans="1:11" ht="45" customHeight="1" thickBot="1" x14ac:dyDescent="0.25">
      <c r="A75" s="997"/>
      <c r="B75" s="991" t="s">
        <v>150</v>
      </c>
      <c r="C75" s="992"/>
      <c r="D75" s="980" t="s">
        <v>144</v>
      </c>
      <c r="E75" s="981"/>
      <c r="F75" s="980" t="s">
        <v>145</v>
      </c>
      <c r="G75" s="981"/>
      <c r="H75" s="982">
        <v>1</v>
      </c>
      <c r="I75" s="982"/>
      <c r="J75" s="983" t="s">
        <v>160</v>
      </c>
      <c r="K75" s="984"/>
    </row>
    <row r="76" spans="1:11" ht="15" customHeight="1" thickBot="1" x14ac:dyDescent="0.25">
      <c r="A76" s="985"/>
      <c r="B76" s="985"/>
      <c r="C76" s="985"/>
      <c r="D76" s="985"/>
      <c r="E76" s="985"/>
      <c r="F76" s="985"/>
      <c r="G76" s="985"/>
      <c r="H76" s="985"/>
      <c r="I76" s="985"/>
      <c r="J76" s="985"/>
      <c r="K76" s="985"/>
    </row>
    <row r="77" spans="1:11" ht="30" customHeight="1" thickBot="1" x14ac:dyDescent="0.25">
      <c r="A77" s="155">
        <v>30</v>
      </c>
      <c r="B77" s="986" t="s">
        <v>1443</v>
      </c>
      <c r="C77" s="986"/>
      <c r="D77" s="987" t="s">
        <v>1442</v>
      </c>
      <c r="E77" s="987"/>
      <c r="F77" s="987"/>
      <c r="G77" s="987"/>
      <c r="H77" s="987"/>
      <c r="I77" s="987"/>
      <c r="J77" s="987"/>
      <c r="K77" s="988"/>
    </row>
    <row r="105" spans="1:1" x14ac:dyDescent="0.2">
      <c r="A105" s="153" t="s">
        <v>1441</v>
      </c>
    </row>
    <row r="106" spans="1:1" x14ac:dyDescent="0.2">
      <c r="A106" s="153" t="s">
        <v>89</v>
      </c>
    </row>
    <row r="107" spans="1:1" x14ac:dyDescent="0.2">
      <c r="A107" s="153" t="s">
        <v>1440</v>
      </c>
    </row>
    <row r="108" spans="1:1" x14ac:dyDescent="0.2">
      <c r="A108" s="153" t="s">
        <v>1439</v>
      </c>
    </row>
    <row r="109" spans="1:1" x14ac:dyDescent="0.2">
      <c r="A109" s="153" t="s">
        <v>1438</v>
      </c>
    </row>
    <row r="110" spans="1:1" x14ac:dyDescent="0.2">
      <c r="A110" s="153" t="s">
        <v>1437</v>
      </c>
    </row>
    <row r="111" spans="1:1" x14ac:dyDescent="0.2">
      <c r="A111" s="153" t="s">
        <v>1436</v>
      </c>
    </row>
    <row r="112" spans="1:1" x14ac:dyDescent="0.2">
      <c r="A112" s="153" t="s">
        <v>1435</v>
      </c>
    </row>
    <row r="113" spans="1:1" x14ac:dyDescent="0.2">
      <c r="A113" s="153" t="s">
        <v>1434</v>
      </c>
    </row>
    <row r="114" spans="1:1" x14ac:dyDescent="0.2">
      <c r="A114" s="153" t="s">
        <v>1433</v>
      </c>
    </row>
    <row r="115" spans="1:1" x14ac:dyDescent="0.2">
      <c r="A115" s="153" t="s">
        <v>1432</v>
      </c>
    </row>
    <row r="116" spans="1:1" x14ac:dyDescent="0.2">
      <c r="A116" s="153" t="s">
        <v>1431</v>
      </c>
    </row>
    <row r="117" spans="1:1" x14ac:dyDescent="0.2">
      <c r="A117" s="153" t="s">
        <v>1430</v>
      </c>
    </row>
    <row r="118" spans="1:1" x14ac:dyDescent="0.2">
      <c r="A118" s="153" t="s">
        <v>1429</v>
      </c>
    </row>
    <row r="119" spans="1:1" x14ac:dyDescent="0.2">
      <c r="A119" s="153" t="s">
        <v>1428</v>
      </c>
    </row>
    <row r="120" spans="1:1" x14ac:dyDescent="0.2">
      <c r="A120" s="153" t="s">
        <v>1427</v>
      </c>
    </row>
    <row r="121" spans="1:1" x14ac:dyDescent="0.2">
      <c r="A121" s="153" t="s">
        <v>1426</v>
      </c>
    </row>
    <row r="122" spans="1:1" x14ac:dyDescent="0.2">
      <c r="A122" s="153" t="s">
        <v>1425</v>
      </c>
    </row>
    <row r="123" spans="1:1" ht="15" x14ac:dyDescent="0.25">
      <c r="A123" s="110"/>
    </row>
    <row r="124" spans="1:1" ht="15" x14ac:dyDescent="0.25">
      <c r="A124" s="110"/>
    </row>
    <row r="125" spans="1:1" x14ac:dyDescent="0.2">
      <c r="A125" s="154" t="s">
        <v>137</v>
      </c>
    </row>
    <row r="126" spans="1:1" x14ac:dyDescent="0.2">
      <c r="A126" s="154" t="s">
        <v>1424</v>
      </c>
    </row>
    <row r="127" spans="1:1" x14ac:dyDescent="0.2">
      <c r="A127" s="154" t="s">
        <v>1423</v>
      </c>
    </row>
    <row r="128" spans="1:1" x14ac:dyDescent="0.2">
      <c r="A128" s="154" t="s">
        <v>1422</v>
      </c>
    </row>
    <row r="129" spans="1:1" ht="15" x14ac:dyDescent="0.25">
      <c r="A129" s="110"/>
    </row>
    <row r="130" spans="1:1" ht="15" x14ac:dyDescent="0.25">
      <c r="A130" s="110"/>
    </row>
    <row r="131" spans="1:1" x14ac:dyDescent="0.2">
      <c r="A131" s="153" t="s">
        <v>1421</v>
      </c>
    </row>
    <row r="132" spans="1:1" x14ac:dyDescent="0.2">
      <c r="A132" s="153" t="s">
        <v>1420</v>
      </c>
    </row>
    <row r="133" spans="1:1" x14ac:dyDescent="0.2">
      <c r="A133" s="153" t="s">
        <v>1419</v>
      </c>
    </row>
    <row r="134" spans="1:1" x14ac:dyDescent="0.2">
      <c r="A134" s="153" t="s">
        <v>1418</v>
      </c>
    </row>
    <row r="135" spans="1:1" x14ac:dyDescent="0.2">
      <c r="A135" s="153" t="s">
        <v>1417</v>
      </c>
    </row>
    <row r="136" spans="1:1" x14ac:dyDescent="0.2">
      <c r="A136" s="153" t="s">
        <v>1416</v>
      </c>
    </row>
    <row r="137" spans="1:1" x14ac:dyDescent="0.2">
      <c r="A137" s="153" t="s">
        <v>1415</v>
      </c>
    </row>
    <row r="138" spans="1:1" x14ac:dyDescent="0.2">
      <c r="A138" s="153" t="s">
        <v>1414</v>
      </c>
    </row>
    <row r="139" spans="1:1" x14ac:dyDescent="0.2">
      <c r="A139" s="153" t="s">
        <v>1413</v>
      </c>
    </row>
    <row r="140" spans="1:1" x14ac:dyDescent="0.2">
      <c r="A140" s="153" t="s">
        <v>1412</v>
      </c>
    </row>
    <row r="141" spans="1:1" x14ac:dyDescent="0.2">
      <c r="A141" s="153" t="s">
        <v>1411</v>
      </c>
    </row>
    <row r="142" spans="1:1" x14ac:dyDescent="0.2">
      <c r="A142" s="153" t="s">
        <v>1410</v>
      </c>
    </row>
    <row r="143" spans="1:1" x14ac:dyDescent="0.2">
      <c r="A143" s="153" t="s">
        <v>1409</v>
      </c>
    </row>
    <row r="144" spans="1:1" x14ac:dyDescent="0.2">
      <c r="A144" s="153" t="s">
        <v>1408</v>
      </c>
    </row>
    <row r="145" spans="1:1" x14ac:dyDescent="0.2">
      <c r="A145" s="153" t="s">
        <v>1407</v>
      </c>
    </row>
    <row r="146" spans="1:1" x14ac:dyDescent="0.2">
      <c r="A146" s="153" t="s">
        <v>1406</v>
      </c>
    </row>
    <row r="147" spans="1:1" x14ac:dyDescent="0.2">
      <c r="A147" s="153" t="s">
        <v>1405</v>
      </c>
    </row>
    <row r="148" spans="1:1" x14ac:dyDescent="0.2">
      <c r="A148" s="153" t="s">
        <v>1404</v>
      </c>
    </row>
    <row r="149" spans="1:1" x14ac:dyDescent="0.2">
      <c r="A149" s="153" t="s">
        <v>1403</v>
      </c>
    </row>
    <row r="150" spans="1:1" x14ac:dyDescent="0.2">
      <c r="A150" s="153" t="s">
        <v>1402</v>
      </c>
    </row>
    <row r="151" spans="1:1" x14ac:dyDescent="0.2">
      <c r="A151" s="153" t="s">
        <v>1401</v>
      </c>
    </row>
    <row r="152" spans="1:1" x14ac:dyDescent="0.2">
      <c r="A152" s="153" t="s">
        <v>1400</v>
      </c>
    </row>
    <row r="153" spans="1:1" x14ac:dyDescent="0.2">
      <c r="A153" s="153" t="s">
        <v>1399</v>
      </c>
    </row>
    <row r="154" spans="1:1" x14ac:dyDescent="0.2">
      <c r="A154" s="153" t="s">
        <v>1398</v>
      </c>
    </row>
    <row r="155" spans="1:1" x14ac:dyDescent="0.2">
      <c r="A155" s="153" t="s">
        <v>1397</v>
      </c>
    </row>
    <row r="156" spans="1:1" x14ac:dyDescent="0.2">
      <c r="A156" s="153" t="s">
        <v>1396</v>
      </c>
    </row>
    <row r="157" spans="1:1" x14ac:dyDescent="0.2">
      <c r="A157" s="153" t="s">
        <v>1395</v>
      </c>
    </row>
    <row r="158" spans="1:1" x14ac:dyDescent="0.2">
      <c r="A158" s="153" t="s">
        <v>1394</v>
      </c>
    </row>
    <row r="159" spans="1:1" x14ac:dyDescent="0.2">
      <c r="A159" s="153" t="s">
        <v>1393</v>
      </c>
    </row>
    <row r="160" spans="1:1" x14ac:dyDescent="0.2">
      <c r="A160" s="153" t="s">
        <v>1392</v>
      </c>
    </row>
    <row r="161" spans="1:1" x14ac:dyDescent="0.2">
      <c r="A161" s="153" t="s">
        <v>1391</v>
      </c>
    </row>
    <row r="162" spans="1:1" x14ac:dyDescent="0.2">
      <c r="A162" s="153" t="s">
        <v>1390</v>
      </c>
    </row>
    <row r="163" spans="1:1" x14ac:dyDescent="0.2">
      <c r="A163" s="153" t="s">
        <v>1389</v>
      </c>
    </row>
    <row r="164" spans="1:1" x14ac:dyDescent="0.2">
      <c r="A164" s="153" t="s">
        <v>1388</v>
      </c>
    </row>
    <row r="165" spans="1:1" x14ac:dyDescent="0.2">
      <c r="A165" s="153" t="s">
        <v>1387</v>
      </c>
    </row>
    <row r="166" spans="1:1" x14ac:dyDescent="0.2">
      <c r="A166" s="153" t="s">
        <v>1386</v>
      </c>
    </row>
    <row r="167" spans="1:1" x14ac:dyDescent="0.2">
      <c r="A167" s="153" t="s">
        <v>1385</v>
      </c>
    </row>
    <row r="168" spans="1:1" ht="15" x14ac:dyDescent="0.25">
      <c r="A168" s="110"/>
    </row>
    <row r="169" spans="1:1" ht="15" x14ac:dyDescent="0.25">
      <c r="A169" s="110"/>
    </row>
    <row r="170" spans="1:1" x14ac:dyDescent="0.2">
      <c r="A170" s="151" t="s">
        <v>72</v>
      </c>
    </row>
    <row r="171" spans="1:1" x14ac:dyDescent="0.2">
      <c r="A171" s="151" t="s">
        <v>73</v>
      </c>
    </row>
    <row r="172" spans="1:1" ht="15" x14ac:dyDescent="0.25">
      <c r="A172" s="110"/>
    </row>
    <row r="173" spans="1:1" ht="15" x14ac:dyDescent="0.25">
      <c r="A173" s="110"/>
    </row>
    <row r="174" spans="1:1" x14ac:dyDescent="0.2">
      <c r="A174" s="151" t="s">
        <v>1384</v>
      </c>
    </row>
    <row r="175" spans="1:1" x14ac:dyDescent="0.2">
      <c r="A175" s="151" t="s">
        <v>1383</v>
      </c>
    </row>
    <row r="176" spans="1:1" x14ac:dyDescent="0.2">
      <c r="A176" s="151" t="s">
        <v>1382</v>
      </c>
    </row>
    <row r="177" spans="1:1" x14ac:dyDescent="0.2">
      <c r="A177" s="151" t="s">
        <v>1381</v>
      </c>
    </row>
    <row r="178" spans="1:1" ht="15" x14ac:dyDescent="0.25">
      <c r="A178" s="110"/>
    </row>
    <row r="179" spans="1:1" ht="15" x14ac:dyDescent="0.25">
      <c r="A179" s="110"/>
    </row>
    <row r="180" spans="1:1" x14ac:dyDescent="0.2">
      <c r="A180" s="151" t="s">
        <v>1380</v>
      </c>
    </row>
    <row r="181" spans="1:1" x14ac:dyDescent="0.2">
      <c r="A181" s="151" t="s">
        <v>1379</v>
      </c>
    </row>
    <row r="182" spans="1:1" x14ac:dyDescent="0.2">
      <c r="A182" s="151" t="s">
        <v>1378</v>
      </c>
    </row>
    <row r="183" spans="1:1" x14ac:dyDescent="0.2">
      <c r="A183" s="151" t="s">
        <v>1377</v>
      </c>
    </row>
    <row r="184" spans="1:1" x14ac:dyDescent="0.2">
      <c r="A184" s="151" t="s">
        <v>1376</v>
      </c>
    </row>
    <row r="185" spans="1:1" x14ac:dyDescent="0.2">
      <c r="A185" s="151" t="s">
        <v>1375</v>
      </c>
    </row>
  </sheetData>
  <mergeCells count="139">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22:C22"/>
    <mergeCell ref="D22:K22"/>
    <mergeCell ref="B23:C23"/>
    <mergeCell ref="D23:K23"/>
    <mergeCell ref="B10:D10"/>
    <mergeCell ref="E10:K10"/>
    <mergeCell ref="B11:D11"/>
    <mergeCell ref="E11:K11"/>
    <mergeCell ref="B12:D12"/>
    <mergeCell ref="E12:K12"/>
    <mergeCell ref="B13:D13"/>
    <mergeCell ref="E13:K13"/>
    <mergeCell ref="B14:D14"/>
    <mergeCell ref="E14:K14"/>
    <mergeCell ref="A15:K15"/>
    <mergeCell ref="A16:K16"/>
    <mergeCell ref="B17:C17"/>
    <mergeCell ref="D17:K17"/>
    <mergeCell ref="B18:C18"/>
    <mergeCell ref="D18:K18"/>
    <mergeCell ref="B19:C19"/>
    <mergeCell ref="D19:K19"/>
    <mergeCell ref="A20:K20"/>
    <mergeCell ref="B21:C21"/>
    <mergeCell ref="D21:K21"/>
    <mergeCell ref="A35:K35"/>
    <mergeCell ref="A36:C36"/>
    <mergeCell ref="B37:C37"/>
    <mergeCell ref="B38:C38"/>
    <mergeCell ref="B24:C24"/>
    <mergeCell ref="D24:K24"/>
    <mergeCell ref="B25:C25"/>
    <mergeCell ref="D25:K25"/>
    <mergeCell ref="B26:C26"/>
    <mergeCell ref="D26:K26"/>
    <mergeCell ref="B27:C27"/>
    <mergeCell ref="D27:K27"/>
    <mergeCell ref="A28:K28"/>
    <mergeCell ref="B29:C29"/>
    <mergeCell ref="D29:K29"/>
    <mergeCell ref="B30:C30"/>
    <mergeCell ref="D30:K30"/>
    <mergeCell ref="B31:C31"/>
    <mergeCell ref="D31:K31"/>
    <mergeCell ref="A32:K32"/>
    <mergeCell ref="B33:C33"/>
    <mergeCell ref="D33:E33"/>
    <mergeCell ref="F33:G33"/>
    <mergeCell ref="H33:I33"/>
    <mergeCell ref="J33:K33"/>
    <mergeCell ref="B34:C34"/>
    <mergeCell ref="D34:K34"/>
    <mergeCell ref="B39:C39"/>
    <mergeCell ref="B40:C40"/>
    <mergeCell ref="A41:K41"/>
    <mergeCell ref="A42:A45"/>
    <mergeCell ref="B42:K42"/>
    <mergeCell ref="B43:C43"/>
    <mergeCell ref="D43:I43"/>
    <mergeCell ref="J43:K43"/>
    <mergeCell ref="B44:C44"/>
    <mergeCell ref="D44:I44"/>
    <mergeCell ref="J44:K44"/>
    <mergeCell ref="B45:C45"/>
    <mergeCell ref="D45:I45"/>
    <mergeCell ref="J45:K45"/>
    <mergeCell ref="A64:K64"/>
    <mergeCell ref="A65:A75"/>
    <mergeCell ref="B65:K65"/>
    <mergeCell ref="B66:C66"/>
    <mergeCell ref="D66:E66"/>
    <mergeCell ref="F66:G66"/>
    <mergeCell ref="H66:I66"/>
    <mergeCell ref="J66:K66"/>
    <mergeCell ref="B67:C67"/>
    <mergeCell ref="D67:E67"/>
    <mergeCell ref="F67:G67"/>
    <mergeCell ref="H67:I67"/>
    <mergeCell ref="J67:K67"/>
    <mergeCell ref="B68:C68"/>
    <mergeCell ref="D68:E68"/>
    <mergeCell ref="F68:G68"/>
    <mergeCell ref="H68:I68"/>
    <mergeCell ref="J68:K68"/>
    <mergeCell ref="B69:C69"/>
    <mergeCell ref="D69:E69"/>
    <mergeCell ref="F69:G69"/>
    <mergeCell ref="H69:I69"/>
    <mergeCell ref="J69:K69"/>
    <mergeCell ref="B70:C70"/>
    <mergeCell ref="D70:E70"/>
    <mergeCell ref="F70:G70"/>
    <mergeCell ref="H70:I70"/>
    <mergeCell ref="J70:K70"/>
    <mergeCell ref="B71:C71"/>
    <mergeCell ref="D71:E71"/>
    <mergeCell ref="F71:G71"/>
    <mergeCell ref="H71:I71"/>
    <mergeCell ref="J71:K71"/>
    <mergeCell ref="B72:C72"/>
    <mergeCell ref="D72:E72"/>
    <mergeCell ref="F72:G72"/>
    <mergeCell ref="H72:I72"/>
    <mergeCell ref="J72:K72"/>
    <mergeCell ref="B73:C73"/>
    <mergeCell ref="D73:E73"/>
    <mergeCell ref="F73:G73"/>
    <mergeCell ref="H73:I73"/>
    <mergeCell ref="J73:K73"/>
    <mergeCell ref="F75:G75"/>
    <mergeCell ref="H75:I75"/>
    <mergeCell ref="J75:K75"/>
    <mergeCell ref="A76:K76"/>
    <mergeCell ref="B77:C77"/>
    <mergeCell ref="D77:K77"/>
    <mergeCell ref="B74:C74"/>
    <mergeCell ref="D74:E74"/>
    <mergeCell ref="F74:G74"/>
    <mergeCell ref="H74:I74"/>
    <mergeCell ref="J74:K74"/>
    <mergeCell ref="B75:C75"/>
    <mergeCell ref="D75:E75"/>
  </mergeCells>
  <conditionalFormatting sqref="F33:G33 J33:K33 D23 D25:D26">
    <cfRule type="containsText" dxfId="26" priority="2" stopIfTrue="1" operator="containsText" text="wybierz">
      <formula>NOT(ISERROR(SEARCH("wybierz",D23)))</formula>
    </cfRule>
  </conditionalFormatting>
  <conditionalFormatting sqref="D24">
    <cfRule type="containsText" dxfId="25" priority="1" operator="containsText" text="wybierz"/>
  </conditionalFormatting>
  <dataValidations count="6">
    <dataValidation type="list" allowBlank="1" showInputMessage="1" showErrorMessage="1" prompt="wybierz Program z listy" sqref="E10:K10">
      <formula1>$A$105:$A$122</formula1>
    </dataValidation>
    <dataValidation type="list" allowBlank="1" showInputMessage="1" showErrorMessage="1" prompt="wybierz PI z listy" sqref="D23:K23">
      <formula1>$A$180:$A$185</formula1>
    </dataValidation>
    <dataValidation type="list" allowBlank="1" showInputMessage="1" showErrorMessage="1" prompt="wybierz fundusz" sqref="D21:K21">
      <formula1>$A$170:$A$171</formula1>
    </dataValidation>
    <dataValidation allowBlank="1" showInputMessage="1" showErrorMessage="1" prompt="zgodnie z właściwym PO" sqref="E11:K11 F12:K13 E13:K13">
      <formula1>0</formula1>
      <formula2>0</formula2>
    </dataValidation>
    <dataValidation type="list" allowBlank="1" showInputMessage="1" showErrorMessage="1" prompt="wybierz narzędzie PP" sqref="D19:K19">
      <formula1>#REF!</formula1>
    </dataValidation>
    <dataValidation type="list" allowBlank="1" showInputMessage="1" showErrorMessage="1" promptTitle="cel" prompt="Zgodnie z Umową Partnerstwa z dnia 23 maja 2014 r." sqref="D22">
      <formula1>#REF!</formula1>
      <formula2>0</formula2>
    </dataValidation>
  </dataValidations>
  <pageMargins left="0.70866141732283472" right="0.70866141732283472" top="0.74803149606299213" bottom="0.74803149606299213" header="0.31496062992125984" footer="0.31496062992125984"/>
  <pageSetup paperSize="9" scale="70" fitToHeight="0" orientation="portrait" cellComments="asDisplayed" r:id="rId1"/>
  <rowBreaks count="1" manualBreakCount="1">
    <brk id="32"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C168"/>
  <sheetViews>
    <sheetView view="pageBreakPreview" topLeftCell="A52" zoomScaleNormal="100" zoomScaleSheetLayoutView="100" workbookViewId="0">
      <selection activeCell="D45" sqref="D45:I45"/>
    </sheetView>
  </sheetViews>
  <sheetFormatPr defaultRowHeight="12.75" x14ac:dyDescent="0.2"/>
  <cols>
    <col min="1" max="1" width="6.85546875" style="108" customWidth="1"/>
    <col min="2" max="2" width="9.140625" style="108"/>
    <col min="3" max="3" width="18.5703125" style="108" customWidth="1"/>
    <col min="4" max="4" width="11.7109375" style="108" customWidth="1"/>
    <col min="5" max="5" width="10.28515625" style="108" customWidth="1"/>
    <col min="6" max="6" width="11.140625" style="108" customWidth="1"/>
    <col min="7" max="7" width="12" style="108" customWidth="1"/>
    <col min="8" max="8" width="11.7109375" style="108" customWidth="1"/>
    <col min="9" max="10" width="9.7109375" style="108" customWidth="1"/>
    <col min="11" max="11" width="12.5703125" style="108" customWidth="1"/>
    <col min="12" max="12" width="14.140625" style="108" bestFit="1" customWidth="1"/>
    <col min="13" max="16384" width="9.140625" style="108"/>
  </cols>
  <sheetData>
    <row r="1" spans="1:11" ht="41.25" customHeight="1" x14ac:dyDescent="0.2">
      <c r="A1" s="1142" t="s">
        <v>1496</v>
      </c>
      <c r="B1" s="1143"/>
      <c r="C1" s="1143"/>
      <c r="D1" s="1143"/>
      <c r="E1" s="1143"/>
      <c r="F1" s="1143"/>
      <c r="G1" s="1143"/>
      <c r="H1" s="1143"/>
      <c r="I1" s="1143"/>
      <c r="J1" s="1143"/>
      <c r="K1" s="1144"/>
    </row>
    <row r="2" spans="1:11" ht="30" customHeight="1" thickBot="1" x14ac:dyDescent="0.25">
      <c r="A2" s="124">
        <v>1</v>
      </c>
      <c r="B2" s="1170" t="s">
        <v>1495</v>
      </c>
      <c r="C2" s="1171"/>
      <c r="D2" s="1171"/>
      <c r="E2" s="1172"/>
      <c r="F2" s="1184" t="s">
        <v>1540</v>
      </c>
      <c r="G2" s="1185"/>
      <c r="H2" s="1185"/>
      <c r="I2" s="1185"/>
      <c r="J2" s="1185"/>
      <c r="K2" s="1186"/>
    </row>
    <row r="3" spans="1:11" ht="15" customHeight="1" thickBot="1" x14ac:dyDescent="0.25">
      <c r="A3" s="1173"/>
      <c r="B3" s="1173"/>
      <c r="C3" s="1173"/>
      <c r="D3" s="1173"/>
      <c r="E3" s="1173"/>
      <c r="F3" s="1173"/>
      <c r="G3" s="1173"/>
      <c r="H3" s="1173"/>
      <c r="I3" s="1173"/>
      <c r="J3" s="1173"/>
      <c r="K3" s="1173"/>
    </row>
    <row r="4" spans="1:11" ht="30" customHeight="1" x14ac:dyDescent="0.2">
      <c r="A4" s="1145" t="s">
        <v>4</v>
      </c>
      <c r="B4" s="1146"/>
      <c r="C4" s="1146"/>
      <c r="D4" s="1146"/>
      <c r="E4" s="1146"/>
      <c r="F4" s="1146"/>
      <c r="G4" s="1146"/>
      <c r="H4" s="1146"/>
      <c r="I4" s="1146"/>
      <c r="J4" s="1146"/>
      <c r="K4" s="1147"/>
    </row>
    <row r="5" spans="1:11" ht="30" customHeight="1" x14ac:dyDescent="0.2">
      <c r="A5" s="122">
        <v>2</v>
      </c>
      <c r="B5" s="1167" t="s">
        <v>1494</v>
      </c>
      <c r="C5" s="1168"/>
      <c r="D5" s="1169"/>
      <c r="E5" s="1195" t="s">
        <v>1493</v>
      </c>
      <c r="F5" s="1157"/>
      <c r="G5" s="1157"/>
      <c r="H5" s="1157"/>
      <c r="I5" s="1157"/>
      <c r="J5" s="1157"/>
      <c r="K5" s="1158"/>
    </row>
    <row r="6" spans="1:11" ht="143.25" customHeight="1" x14ac:dyDescent="0.2">
      <c r="A6" s="1187">
        <v>3</v>
      </c>
      <c r="B6" s="1189" t="s">
        <v>1492</v>
      </c>
      <c r="C6" s="1190"/>
      <c r="D6" s="1191"/>
      <c r="E6" s="1195" t="s">
        <v>1491</v>
      </c>
      <c r="F6" s="1157"/>
      <c r="G6" s="1157"/>
      <c r="H6" s="1157"/>
      <c r="I6" s="1157"/>
      <c r="J6" s="1157"/>
      <c r="K6" s="1158"/>
    </row>
    <row r="7" spans="1:11" ht="30" customHeight="1" x14ac:dyDescent="0.2">
      <c r="A7" s="1188"/>
      <c r="B7" s="1192"/>
      <c r="C7" s="1193"/>
      <c r="D7" s="1194"/>
      <c r="E7" s="125" t="s">
        <v>1488</v>
      </c>
      <c r="F7" s="1151" t="s">
        <v>1490</v>
      </c>
      <c r="G7" s="1152"/>
      <c r="H7" s="1153"/>
      <c r="I7" s="125" t="s">
        <v>1487</v>
      </c>
      <c r="J7" s="1154" t="s">
        <v>1489</v>
      </c>
      <c r="K7" s="1155"/>
    </row>
    <row r="8" spans="1:11" ht="30" customHeight="1" x14ac:dyDescent="0.2">
      <c r="A8" s="1187">
        <v>4</v>
      </c>
      <c r="B8" s="1189" t="s">
        <v>91</v>
      </c>
      <c r="C8" s="1190"/>
      <c r="D8" s="1191"/>
      <c r="E8" s="1156" t="s">
        <v>153</v>
      </c>
      <c r="F8" s="1157"/>
      <c r="G8" s="1157"/>
      <c r="H8" s="1157"/>
      <c r="I8" s="1157"/>
      <c r="J8" s="1157"/>
      <c r="K8" s="1158"/>
    </row>
    <row r="9" spans="1:11" ht="30" customHeight="1" x14ac:dyDescent="0.2">
      <c r="A9" s="1188"/>
      <c r="B9" s="1192"/>
      <c r="C9" s="1193"/>
      <c r="D9" s="1194"/>
      <c r="E9" s="125" t="s">
        <v>1488</v>
      </c>
      <c r="F9" s="964" t="s">
        <v>160</v>
      </c>
      <c r="G9" s="965"/>
      <c r="H9" s="966"/>
      <c r="I9" s="125" t="s">
        <v>1487</v>
      </c>
      <c r="J9" s="1154" t="s">
        <v>160</v>
      </c>
      <c r="K9" s="1155"/>
    </row>
    <row r="10" spans="1:11" ht="30" customHeight="1" x14ac:dyDescent="0.2">
      <c r="A10" s="122">
        <v>5</v>
      </c>
      <c r="B10" s="1167" t="s">
        <v>74</v>
      </c>
      <c r="C10" s="1168"/>
      <c r="D10" s="1169"/>
      <c r="E10" s="1138" t="s">
        <v>1486</v>
      </c>
      <c r="F10" s="1139"/>
      <c r="G10" s="1139"/>
      <c r="H10" s="1139"/>
      <c r="I10" s="1139"/>
      <c r="J10" s="1139"/>
      <c r="K10" s="1159"/>
    </row>
    <row r="11" spans="1:11" ht="33" customHeight="1" x14ac:dyDescent="0.2">
      <c r="A11" s="122">
        <v>6</v>
      </c>
      <c r="B11" s="1167" t="s">
        <v>76</v>
      </c>
      <c r="C11" s="1168"/>
      <c r="D11" s="1169"/>
      <c r="E11" s="1160" t="s">
        <v>136</v>
      </c>
      <c r="F11" s="1161"/>
      <c r="G11" s="1161"/>
      <c r="H11" s="1161"/>
      <c r="I11" s="1161"/>
      <c r="J11" s="1161"/>
      <c r="K11" s="1162"/>
    </row>
    <row r="12" spans="1:11" ht="30" customHeight="1" x14ac:dyDescent="0.2">
      <c r="A12" s="122">
        <v>7</v>
      </c>
      <c r="B12" s="1167" t="s">
        <v>31</v>
      </c>
      <c r="C12" s="1168"/>
      <c r="D12" s="1169"/>
      <c r="E12" s="1138" t="s">
        <v>1366</v>
      </c>
      <c r="F12" s="1139"/>
      <c r="G12" s="1139"/>
      <c r="H12" s="1139"/>
      <c r="I12" s="1139"/>
      <c r="J12" s="1139"/>
      <c r="K12" s="1159"/>
    </row>
    <row r="13" spans="1:11" ht="30" customHeight="1" x14ac:dyDescent="0.2">
      <c r="A13" s="122">
        <v>8</v>
      </c>
      <c r="B13" s="1167" t="s">
        <v>36</v>
      </c>
      <c r="C13" s="1168"/>
      <c r="D13" s="1169"/>
      <c r="E13" s="1163" t="s">
        <v>1485</v>
      </c>
      <c r="F13" s="1136"/>
      <c r="G13" s="1136"/>
      <c r="H13" s="1136"/>
      <c r="I13" s="1136"/>
      <c r="J13" s="1136"/>
      <c r="K13" s="1164"/>
    </row>
    <row r="14" spans="1:11" ht="68.25" customHeight="1" thickBot="1" x14ac:dyDescent="0.25">
      <c r="A14" s="124">
        <v>9</v>
      </c>
      <c r="B14" s="1170" t="s">
        <v>22</v>
      </c>
      <c r="C14" s="1171"/>
      <c r="D14" s="1172"/>
      <c r="E14" s="835" t="s">
        <v>1724</v>
      </c>
      <c r="F14" s="836"/>
      <c r="G14" s="836"/>
      <c r="H14" s="836"/>
      <c r="I14" s="836"/>
      <c r="J14" s="836"/>
      <c r="K14" s="837"/>
    </row>
    <row r="15" spans="1:11" ht="15" customHeight="1" thickBot="1" x14ac:dyDescent="0.25">
      <c r="A15" s="1173"/>
      <c r="B15" s="1173"/>
      <c r="C15" s="1173"/>
      <c r="D15" s="1173"/>
      <c r="E15" s="1173"/>
      <c r="F15" s="1173"/>
      <c r="G15" s="1173"/>
      <c r="H15" s="1173"/>
      <c r="I15" s="1173"/>
      <c r="J15" s="1173"/>
      <c r="K15" s="1173"/>
    </row>
    <row r="16" spans="1:11" ht="30" customHeight="1" x14ac:dyDescent="0.2">
      <c r="A16" s="1145" t="s">
        <v>1484</v>
      </c>
      <c r="B16" s="1146"/>
      <c r="C16" s="1146"/>
      <c r="D16" s="1146"/>
      <c r="E16" s="1146"/>
      <c r="F16" s="1146"/>
      <c r="G16" s="1146"/>
      <c r="H16" s="1146"/>
      <c r="I16" s="1146"/>
      <c r="J16" s="1146"/>
      <c r="K16" s="1147"/>
    </row>
    <row r="17" spans="1:11" ht="41.25" hidden="1" customHeight="1" x14ac:dyDescent="0.2">
      <c r="A17" s="123">
        <v>6</v>
      </c>
      <c r="B17" s="1174" t="s">
        <v>13</v>
      </c>
      <c r="C17" s="1175"/>
      <c r="D17" s="1176" t="s">
        <v>1482</v>
      </c>
      <c r="E17" s="1177"/>
      <c r="F17" s="1177"/>
      <c r="G17" s="1177"/>
      <c r="H17" s="1177"/>
      <c r="I17" s="1177"/>
      <c r="J17" s="1177"/>
      <c r="K17" s="1178"/>
    </row>
    <row r="18" spans="1:11" ht="41.25" customHeight="1" x14ac:dyDescent="0.2">
      <c r="A18" s="122">
        <v>10</v>
      </c>
      <c r="B18" s="1165" t="s">
        <v>13</v>
      </c>
      <c r="C18" s="1166"/>
      <c r="D18" s="1196" t="s">
        <v>137</v>
      </c>
      <c r="E18" s="1197"/>
      <c r="F18" s="1197"/>
      <c r="G18" s="1197"/>
      <c r="H18" s="1197"/>
      <c r="I18" s="1197"/>
      <c r="J18" s="1197"/>
      <c r="K18" s="1198"/>
    </row>
    <row r="19" spans="1:11" ht="40.5" customHeight="1" thickBot="1" x14ac:dyDescent="0.25">
      <c r="A19" s="286">
        <v>11</v>
      </c>
      <c r="B19" s="1179" t="s">
        <v>1481</v>
      </c>
      <c r="C19" s="1180"/>
      <c r="D19" s="1181" t="s">
        <v>1480</v>
      </c>
      <c r="E19" s="1182"/>
      <c r="F19" s="1182"/>
      <c r="G19" s="1182"/>
      <c r="H19" s="1182"/>
      <c r="I19" s="1182"/>
      <c r="J19" s="1182"/>
      <c r="K19" s="1183"/>
    </row>
    <row r="20" spans="1:11" ht="15" customHeight="1" thickBot="1" x14ac:dyDescent="0.25">
      <c r="A20" s="1141"/>
      <c r="B20" s="1141"/>
      <c r="C20" s="1141"/>
      <c r="D20" s="1141"/>
      <c r="E20" s="1141"/>
      <c r="F20" s="1141"/>
      <c r="G20" s="1141"/>
      <c r="H20" s="1141"/>
      <c r="I20" s="1141"/>
      <c r="J20" s="1141"/>
      <c r="K20" s="1141"/>
    </row>
    <row r="21" spans="1:11" ht="30" customHeight="1" x14ac:dyDescent="0.2">
      <c r="A21" s="283">
        <v>12</v>
      </c>
      <c r="B21" s="1232" t="s">
        <v>34</v>
      </c>
      <c r="C21" s="1233"/>
      <c r="D21" s="1229" t="s">
        <v>72</v>
      </c>
      <c r="E21" s="1230"/>
      <c r="F21" s="1230"/>
      <c r="G21" s="1230"/>
      <c r="H21" s="1230"/>
      <c r="I21" s="1230"/>
      <c r="J21" s="1230"/>
      <c r="K21" s="1231"/>
    </row>
    <row r="22" spans="1:11" ht="30" customHeight="1" x14ac:dyDescent="0.2">
      <c r="A22" s="284">
        <v>13</v>
      </c>
      <c r="B22" s="1165" t="s">
        <v>35</v>
      </c>
      <c r="C22" s="1166"/>
      <c r="D22" s="1204" t="s">
        <v>138</v>
      </c>
      <c r="E22" s="1205"/>
      <c r="F22" s="1205"/>
      <c r="G22" s="1205"/>
      <c r="H22" s="1205"/>
      <c r="I22" s="1205"/>
      <c r="J22" s="1205"/>
      <c r="K22" s="1206"/>
    </row>
    <row r="23" spans="1:11" ht="59.25" customHeight="1" x14ac:dyDescent="0.2">
      <c r="A23" s="284">
        <v>14</v>
      </c>
      <c r="B23" s="1165" t="s">
        <v>2</v>
      </c>
      <c r="C23" s="1166"/>
      <c r="D23" s="1204" t="s">
        <v>139</v>
      </c>
      <c r="E23" s="1205"/>
      <c r="F23" s="1205"/>
      <c r="G23" s="1205"/>
      <c r="H23" s="1205"/>
      <c r="I23" s="1205"/>
      <c r="J23" s="1205"/>
      <c r="K23" s="1206"/>
    </row>
    <row r="24" spans="1:11" ht="42" customHeight="1" x14ac:dyDescent="0.2">
      <c r="A24" s="284">
        <v>15</v>
      </c>
      <c r="B24" s="1165" t="s">
        <v>1479</v>
      </c>
      <c r="C24" s="1166"/>
      <c r="D24" s="1204" t="s">
        <v>1478</v>
      </c>
      <c r="E24" s="1205"/>
      <c r="F24" s="1205"/>
      <c r="G24" s="1205"/>
      <c r="H24" s="1205"/>
      <c r="I24" s="1205"/>
      <c r="J24" s="1205"/>
      <c r="K24" s="1206"/>
    </row>
    <row r="25" spans="1:11" ht="165" customHeight="1" x14ac:dyDescent="0.2">
      <c r="A25" s="284">
        <v>16</v>
      </c>
      <c r="B25" s="1165" t="s">
        <v>1477</v>
      </c>
      <c r="C25" s="1166"/>
      <c r="D25" s="1204" t="s">
        <v>1725</v>
      </c>
      <c r="E25" s="1205"/>
      <c r="F25" s="1205"/>
      <c r="G25" s="1205"/>
      <c r="H25" s="1205"/>
      <c r="I25" s="1205"/>
      <c r="J25" s="1205"/>
      <c r="K25" s="1206"/>
    </row>
    <row r="26" spans="1:11" ht="254.25" customHeight="1" x14ac:dyDescent="0.2">
      <c r="A26" s="284">
        <v>17</v>
      </c>
      <c r="B26" s="1165" t="s">
        <v>1476</v>
      </c>
      <c r="C26" s="1166"/>
      <c r="D26" s="1204" t="s">
        <v>1475</v>
      </c>
      <c r="E26" s="1205"/>
      <c r="F26" s="1205"/>
      <c r="G26" s="1205"/>
      <c r="H26" s="1205"/>
      <c r="I26" s="1205"/>
      <c r="J26" s="1205"/>
      <c r="K26" s="1206"/>
    </row>
    <row r="27" spans="1:11" ht="130.5" customHeight="1" thickBot="1" x14ac:dyDescent="0.25">
      <c r="A27" s="286">
        <v>18</v>
      </c>
      <c r="B27" s="1149" t="s">
        <v>1474</v>
      </c>
      <c r="C27" s="1150"/>
      <c r="D27" s="1237" t="s">
        <v>1749</v>
      </c>
      <c r="E27" s="1238"/>
      <c r="F27" s="1238"/>
      <c r="G27" s="1238"/>
      <c r="H27" s="1238"/>
      <c r="I27" s="1238"/>
      <c r="J27" s="1238"/>
      <c r="K27" s="1239"/>
    </row>
    <row r="28" spans="1:11" ht="15.75" customHeight="1" thickBot="1" x14ac:dyDescent="0.25">
      <c r="A28" s="1141"/>
      <c r="B28" s="1141"/>
      <c r="C28" s="1141"/>
      <c r="D28" s="1141"/>
      <c r="E28" s="1141"/>
      <c r="F28" s="1141"/>
      <c r="G28" s="1141"/>
      <c r="H28" s="1141"/>
      <c r="I28" s="1141"/>
      <c r="J28" s="1141"/>
      <c r="K28" s="1141"/>
    </row>
    <row r="29" spans="1:11" ht="45" customHeight="1" x14ac:dyDescent="0.2">
      <c r="A29" s="283">
        <v>19</v>
      </c>
      <c r="B29" s="1207" t="s">
        <v>1473</v>
      </c>
      <c r="C29" s="1208"/>
      <c r="D29" s="1209" t="s">
        <v>1726</v>
      </c>
      <c r="E29" s="1210"/>
      <c r="F29" s="1210"/>
      <c r="G29" s="1210"/>
      <c r="H29" s="1210"/>
      <c r="I29" s="1210"/>
      <c r="J29" s="1210"/>
      <c r="K29" s="1211"/>
    </row>
    <row r="30" spans="1:11" ht="200.25" customHeight="1" x14ac:dyDescent="0.2">
      <c r="A30" s="284">
        <v>20</v>
      </c>
      <c r="B30" s="1214" t="s">
        <v>1472</v>
      </c>
      <c r="C30" s="1215"/>
      <c r="D30" s="1240" t="s">
        <v>1951</v>
      </c>
      <c r="E30" s="1241"/>
      <c r="F30" s="1241"/>
      <c r="G30" s="1241"/>
      <c r="H30" s="1241"/>
      <c r="I30" s="1241"/>
      <c r="J30" s="1241"/>
      <c r="K30" s="1242"/>
    </row>
    <row r="31" spans="1:11" ht="138" customHeight="1" thickBot="1" x14ac:dyDescent="0.25">
      <c r="A31" s="285">
        <v>21</v>
      </c>
      <c r="B31" s="1179" t="s">
        <v>1471</v>
      </c>
      <c r="C31" s="1180"/>
      <c r="D31" s="1234" t="s">
        <v>1962</v>
      </c>
      <c r="E31" s="1235"/>
      <c r="F31" s="1235"/>
      <c r="G31" s="1235"/>
      <c r="H31" s="1235"/>
      <c r="I31" s="1235"/>
      <c r="J31" s="1235"/>
      <c r="K31" s="1236"/>
    </row>
    <row r="32" spans="1:11" ht="13.5" thickBot="1" x14ac:dyDescent="0.25">
      <c r="A32" s="1141"/>
      <c r="B32" s="1141"/>
      <c r="C32" s="1141"/>
      <c r="D32" s="1141"/>
      <c r="E32" s="1141"/>
      <c r="F32" s="1141"/>
      <c r="G32" s="1141"/>
      <c r="H32" s="1141"/>
      <c r="I32" s="1141"/>
      <c r="J32" s="1141"/>
      <c r="K32" s="1141"/>
    </row>
    <row r="33" spans="1:11" ht="60" customHeight="1" x14ac:dyDescent="0.2">
      <c r="A33" s="277">
        <v>22</v>
      </c>
      <c r="B33" s="1207" t="s">
        <v>1470</v>
      </c>
      <c r="C33" s="1208"/>
      <c r="D33" s="1224" t="s">
        <v>1469</v>
      </c>
      <c r="E33" s="1218"/>
      <c r="F33" s="1222" t="s">
        <v>1823</v>
      </c>
      <c r="G33" s="1223"/>
      <c r="H33" s="1224" t="s">
        <v>1467</v>
      </c>
      <c r="I33" s="1218"/>
      <c r="J33" s="1222" t="s">
        <v>1466</v>
      </c>
      <c r="K33" s="1223"/>
    </row>
    <row r="34" spans="1:11" ht="60" customHeight="1" thickBot="1" x14ac:dyDescent="0.25">
      <c r="A34" s="286">
        <v>23</v>
      </c>
      <c r="B34" s="1212" t="s">
        <v>1465</v>
      </c>
      <c r="C34" s="1213"/>
      <c r="D34" s="1219" t="s">
        <v>1464</v>
      </c>
      <c r="E34" s="1220"/>
      <c r="F34" s="1220"/>
      <c r="G34" s="1220"/>
      <c r="H34" s="1220"/>
      <c r="I34" s="1220"/>
      <c r="J34" s="1220"/>
      <c r="K34" s="1221"/>
    </row>
    <row r="35" spans="1:11" ht="50.25" customHeight="1" thickBot="1" x14ac:dyDescent="0.25">
      <c r="A35" s="1148" t="s">
        <v>1750</v>
      </c>
      <c r="B35" s="1148"/>
      <c r="C35" s="1148"/>
      <c r="D35" s="1148"/>
      <c r="E35" s="1148"/>
      <c r="F35" s="1148"/>
      <c r="G35" s="1148"/>
      <c r="H35" s="1148"/>
      <c r="I35" s="1148"/>
      <c r="J35" s="1148"/>
      <c r="K35" s="1148"/>
    </row>
    <row r="36" spans="1:11" ht="30" customHeight="1" x14ac:dyDescent="0.2">
      <c r="A36" s="1216" t="s">
        <v>1463</v>
      </c>
      <c r="B36" s="1217"/>
      <c r="C36" s="1218"/>
      <c r="D36" s="290">
        <v>2014</v>
      </c>
      <c r="E36" s="290">
        <v>2015</v>
      </c>
      <c r="F36" s="290">
        <v>2016</v>
      </c>
      <c r="G36" s="290">
        <v>2017</v>
      </c>
      <c r="H36" s="290">
        <v>2018</v>
      </c>
      <c r="I36" s="290" t="s">
        <v>1462</v>
      </c>
      <c r="J36" s="290" t="s">
        <v>1462</v>
      </c>
      <c r="K36" s="291" t="s">
        <v>1461</v>
      </c>
    </row>
    <row r="37" spans="1:11" ht="45" customHeight="1" x14ac:dyDescent="0.2">
      <c r="A37" s="284">
        <v>24</v>
      </c>
      <c r="B37" s="1214" t="s">
        <v>1460</v>
      </c>
      <c r="C37" s="1215"/>
      <c r="D37" s="292">
        <v>166088.64000000001</v>
      </c>
      <c r="E37" s="292">
        <v>158436</v>
      </c>
      <c r="F37" s="292">
        <v>162875</v>
      </c>
      <c r="G37" s="292">
        <v>4861200.3600000003</v>
      </c>
      <c r="H37" s="292">
        <v>3650000</v>
      </c>
      <c r="I37" s="292"/>
      <c r="J37" s="292"/>
      <c r="K37" s="293">
        <f>SUM(D37:J37)</f>
        <v>8998600</v>
      </c>
    </row>
    <row r="38" spans="1:11" ht="45" customHeight="1" x14ac:dyDescent="0.2">
      <c r="A38" s="284">
        <v>25</v>
      </c>
      <c r="B38" s="1214" t="s">
        <v>1459</v>
      </c>
      <c r="C38" s="1215"/>
      <c r="D38" s="292">
        <v>166088.64000000001</v>
      </c>
      <c r="E38" s="292">
        <v>158436</v>
      </c>
      <c r="F38" s="292">
        <v>162875</v>
      </c>
      <c r="G38" s="292">
        <v>4861200.3600000003</v>
      </c>
      <c r="H38" s="292">
        <v>3650000</v>
      </c>
      <c r="I38" s="292"/>
      <c r="J38" s="292"/>
      <c r="K38" s="293">
        <f>SUM(D38:J38)</f>
        <v>8998600</v>
      </c>
    </row>
    <row r="39" spans="1:11" ht="45" customHeight="1" x14ac:dyDescent="0.2">
      <c r="A39" s="284">
        <v>26</v>
      </c>
      <c r="B39" s="1214" t="s">
        <v>17</v>
      </c>
      <c r="C39" s="1215"/>
      <c r="D39" s="292">
        <v>141175.34</v>
      </c>
      <c r="E39" s="292">
        <v>134670.6</v>
      </c>
      <c r="F39" s="292">
        <v>138443.75</v>
      </c>
      <c r="G39" s="292">
        <f>G37*0.85</f>
        <v>4132020.3060000003</v>
      </c>
      <c r="H39" s="292">
        <v>3102500</v>
      </c>
      <c r="I39" s="292"/>
      <c r="J39" s="292"/>
      <c r="K39" s="293">
        <f>SUM(D39:J39)</f>
        <v>7648809.9960000003</v>
      </c>
    </row>
    <row r="40" spans="1:11" ht="45" customHeight="1" thickBot="1" x14ac:dyDescent="0.25">
      <c r="A40" s="286">
        <v>27</v>
      </c>
      <c r="B40" s="1149" t="s">
        <v>1458</v>
      </c>
      <c r="C40" s="1150"/>
      <c r="D40" s="294">
        <f>D39/D38*100</f>
        <v>84.999997591647443</v>
      </c>
      <c r="E40" s="294">
        <f t="shared" ref="E40:K40" si="0">E39/E38*100</f>
        <v>85.000000000000014</v>
      </c>
      <c r="F40" s="294">
        <f t="shared" si="0"/>
        <v>85</v>
      </c>
      <c r="G40" s="294">
        <f t="shared" si="0"/>
        <v>85</v>
      </c>
      <c r="H40" s="294">
        <f t="shared" si="0"/>
        <v>85</v>
      </c>
      <c r="I40" s="294"/>
      <c r="J40" s="294"/>
      <c r="K40" s="294">
        <f t="shared" si="0"/>
        <v>84.999999955548645</v>
      </c>
    </row>
    <row r="41" spans="1:11" ht="13.5" thickBot="1" x14ac:dyDescent="0.25">
      <c r="A41" s="1141"/>
      <c r="B41" s="1141"/>
      <c r="C41" s="1141"/>
      <c r="D41" s="1141"/>
      <c r="E41" s="1141"/>
      <c r="F41" s="1141"/>
      <c r="G41" s="1141"/>
      <c r="H41" s="1141"/>
      <c r="I41" s="1141"/>
      <c r="J41" s="1141"/>
      <c r="K41" s="1141"/>
    </row>
    <row r="42" spans="1:11" ht="30" customHeight="1" x14ac:dyDescent="0.2">
      <c r="A42" s="1225">
        <v>28</v>
      </c>
      <c r="B42" s="1224" t="s">
        <v>1457</v>
      </c>
      <c r="C42" s="1217"/>
      <c r="D42" s="1217"/>
      <c r="E42" s="1217"/>
      <c r="F42" s="1217"/>
      <c r="G42" s="1217"/>
      <c r="H42" s="1217"/>
      <c r="I42" s="1217"/>
      <c r="J42" s="1217"/>
      <c r="K42" s="1228"/>
    </row>
    <row r="43" spans="1:11" ht="30" customHeight="1" x14ac:dyDescent="0.2">
      <c r="A43" s="1226"/>
      <c r="B43" s="1123" t="s">
        <v>1456</v>
      </c>
      <c r="C43" s="1135"/>
      <c r="D43" s="1123" t="s">
        <v>1455</v>
      </c>
      <c r="E43" s="1227"/>
      <c r="F43" s="1227"/>
      <c r="G43" s="1227"/>
      <c r="H43" s="1227"/>
      <c r="I43" s="1135"/>
      <c r="J43" s="1123" t="s">
        <v>1454</v>
      </c>
      <c r="K43" s="1124"/>
    </row>
    <row r="44" spans="1:11" ht="117.75" customHeight="1" x14ac:dyDescent="0.2">
      <c r="A44" s="1226"/>
      <c r="B44" s="1130" t="s">
        <v>1453</v>
      </c>
      <c r="C44" s="1131"/>
      <c r="D44" s="1132" t="s">
        <v>1452</v>
      </c>
      <c r="E44" s="1133"/>
      <c r="F44" s="1133"/>
      <c r="G44" s="1133"/>
      <c r="H44" s="1133"/>
      <c r="I44" s="1134"/>
      <c r="J44" s="1119">
        <v>3551155</v>
      </c>
      <c r="K44" s="1120"/>
    </row>
    <row r="45" spans="1:11" ht="42" customHeight="1" x14ac:dyDescent="0.2">
      <c r="A45" s="1226"/>
      <c r="B45" s="1130" t="s">
        <v>1451</v>
      </c>
      <c r="C45" s="1131"/>
      <c r="D45" s="1130" t="s">
        <v>1968</v>
      </c>
      <c r="E45" s="1136"/>
      <c r="F45" s="1136"/>
      <c r="G45" s="1136"/>
      <c r="H45" s="1136"/>
      <c r="I45" s="1137"/>
      <c r="J45" s="1119">
        <v>5417445</v>
      </c>
      <c r="K45" s="1120"/>
    </row>
    <row r="46" spans="1:11" ht="30" customHeight="1" thickBot="1" x14ac:dyDescent="0.25">
      <c r="A46" s="1226"/>
      <c r="B46" s="1121" t="s">
        <v>1450</v>
      </c>
      <c r="C46" s="1122"/>
      <c r="D46" s="1138" t="s">
        <v>1450</v>
      </c>
      <c r="E46" s="1139"/>
      <c r="F46" s="1139"/>
      <c r="G46" s="1139"/>
      <c r="H46" s="1139"/>
      <c r="I46" s="1140"/>
      <c r="J46" s="1125">
        <v>30000</v>
      </c>
      <c r="K46" s="1126"/>
    </row>
    <row r="47" spans="1:11" ht="15" customHeight="1" thickBot="1" x14ac:dyDescent="0.25">
      <c r="A47" s="1141"/>
      <c r="B47" s="1141"/>
      <c r="C47" s="1141"/>
      <c r="D47" s="1141"/>
      <c r="E47" s="1141"/>
      <c r="F47" s="1141"/>
      <c r="G47" s="1141"/>
      <c r="H47" s="1141"/>
      <c r="I47" s="1141"/>
      <c r="J47" s="1141"/>
      <c r="K47" s="1141"/>
    </row>
    <row r="48" spans="1:11" ht="30" customHeight="1" x14ac:dyDescent="0.2">
      <c r="A48" s="1108">
        <v>29</v>
      </c>
      <c r="B48" s="1127" t="s">
        <v>1449</v>
      </c>
      <c r="C48" s="1128"/>
      <c r="D48" s="1128"/>
      <c r="E48" s="1128"/>
      <c r="F48" s="1128"/>
      <c r="G48" s="1128"/>
      <c r="H48" s="1128"/>
      <c r="I48" s="1128"/>
      <c r="J48" s="1128"/>
      <c r="K48" s="1129"/>
    </row>
    <row r="49" spans="1:29" ht="42.75" customHeight="1" x14ac:dyDescent="0.2">
      <c r="A49" s="1109"/>
      <c r="B49" s="1123" t="s">
        <v>80</v>
      </c>
      <c r="C49" s="1135"/>
      <c r="D49" s="1123" t="s">
        <v>1448</v>
      </c>
      <c r="E49" s="1135"/>
      <c r="F49" s="1123" t="s">
        <v>19</v>
      </c>
      <c r="G49" s="1135"/>
      <c r="H49" s="1123" t="s">
        <v>1447</v>
      </c>
      <c r="I49" s="1135"/>
      <c r="J49" s="1123" t="s">
        <v>1446</v>
      </c>
      <c r="K49" s="1124"/>
    </row>
    <row r="50" spans="1:29" s="114" customFormat="1" ht="35.25" customHeight="1" x14ac:dyDescent="0.2">
      <c r="A50" s="1109"/>
      <c r="B50" s="710" t="s">
        <v>140</v>
      </c>
      <c r="C50" s="711"/>
      <c r="D50" s="712" t="s">
        <v>141</v>
      </c>
      <c r="E50" s="713"/>
      <c r="F50" s="712" t="s">
        <v>142</v>
      </c>
      <c r="G50" s="713"/>
      <c r="H50" s="1117">
        <v>25000</v>
      </c>
      <c r="I50" s="1118"/>
      <c r="J50" s="1115">
        <v>1090529</v>
      </c>
      <c r="K50" s="1116"/>
      <c r="L50" s="308"/>
      <c r="M50" s="308"/>
      <c r="N50" s="115"/>
      <c r="O50" s="115"/>
      <c r="P50" s="115"/>
      <c r="Q50" s="115"/>
      <c r="R50" s="115"/>
      <c r="S50" s="115"/>
      <c r="T50" s="115"/>
      <c r="U50" s="115"/>
      <c r="V50" s="115"/>
      <c r="W50" s="115"/>
      <c r="X50" s="115"/>
      <c r="Y50" s="115"/>
      <c r="Z50" s="115"/>
      <c r="AA50" s="115"/>
      <c r="AB50" s="115"/>
      <c r="AC50" s="115"/>
    </row>
    <row r="51" spans="1:29" s="114" customFormat="1" ht="30" customHeight="1" x14ac:dyDescent="0.2">
      <c r="A51" s="1109"/>
      <c r="B51" s="710" t="s">
        <v>143</v>
      </c>
      <c r="C51" s="711"/>
      <c r="D51" s="712" t="s">
        <v>144</v>
      </c>
      <c r="E51" s="713"/>
      <c r="F51" s="712" t="s">
        <v>145</v>
      </c>
      <c r="G51" s="713"/>
      <c r="H51" s="1111">
        <v>1</v>
      </c>
      <c r="I51" s="1112"/>
      <c r="J51" s="1115">
        <v>79</v>
      </c>
      <c r="K51" s="1116"/>
      <c r="L51" s="307"/>
      <c r="M51" s="307"/>
      <c r="N51" s="115"/>
      <c r="O51" s="115"/>
      <c r="P51" s="115"/>
      <c r="Q51" s="115"/>
      <c r="R51" s="115"/>
      <c r="S51" s="115"/>
      <c r="T51" s="115"/>
      <c r="U51" s="115"/>
      <c r="V51" s="115"/>
      <c r="W51" s="115"/>
      <c r="X51" s="115"/>
      <c r="Y51" s="115"/>
      <c r="Z51" s="115"/>
      <c r="AA51" s="115"/>
      <c r="AB51" s="115"/>
      <c r="AC51" s="115"/>
    </row>
    <row r="52" spans="1:29" s="114" customFormat="1" ht="111" customHeight="1" x14ac:dyDescent="0.2">
      <c r="A52" s="1109"/>
      <c r="B52" s="710" t="s">
        <v>1374</v>
      </c>
      <c r="C52" s="711"/>
      <c r="D52" s="712" t="s">
        <v>144</v>
      </c>
      <c r="E52" s="713"/>
      <c r="F52" s="712" t="s">
        <v>145</v>
      </c>
      <c r="G52" s="713"/>
      <c r="H52" s="1111">
        <v>1</v>
      </c>
      <c r="I52" s="1112"/>
      <c r="J52" s="1115">
        <v>79</v>
      </c>
      <c r="K52" s="1116"/>
      <c r="L52" s="307"/>
      <c r="M52" s="307"/>
      <c r="N52" s="115"/>
      <c r="O52" s="115"/>
      <c r="P52" s="115"/>
      <c r="Q52" s="115"/>
      <c r="R52" s="115"/>
      <c r="S52" s="115"/>
      <c r="T52" s="115"/>
      <c r="U52" s="115"/>
      <c r="V52" s="115"/>
      <c r="W52" s="115"/>
      <c r="X52" s="115"/>
      <c r="Y52" s="115"/>
      <c r="Z52" s="115"/>
      <c r="AA52" s="115"/>
      <c r="AB52" s="115"/>
      <c r="AC52" s="115"/>
    </row>
    <row r="53" spans="1:29" s="114" customFormat="1" ht="30" customHeight="1" x14ac:dyDescent="0.2">
      <c r="A53" s="1109"/>
      <c r="B53" s="710" t="s">
        <v>151</v>
      </c>
      <c r="C53" s="711"/>
      <c r="D53" s="712" t="s">
        <v>144</v>
      </c>
      <c r="E53" s="713"/>
      <c r="F53" s="712" t="s">
        <v>146</v>
      </c>
      <c r="G53" s="713"/>
      <c r="H53" s="732">
        <v>5417445</v>
      </c>
      <c r="I53" s="733"/>
      <c r="J53" s="1115">
        <v>358000000</v>
      </c>
      <c r="K53" s="1116"/>
      <c r="L53" s="307"/>
      <c r="M53" s="307"/>
      <c r="N53" s="115"/>
      <c r="O53" s="115"/>
      <c r="P53" s="115"/>
      <c r="Q53" s="115"/>
      <c r="R53" s="115"/>
      <c r="S53" s="115"/>
      <c r="T53" s="115"/>
      <c r="U53" s="115"/>
      <c r="V53" s="115"/>
      <c r="W53" s="115"/>
      <c r="X53" s="115"/>
      <c r="Y53" s="115"/>
      <c r="Z53" s="115"/>
      <c r="AA53" s="115"/>
      <c r="AB53" s="115"/>
      <c r="AC53" s="115"/>
    </row>
    <row r="54" spans="1:29" s="114" customFormat="1" ht="30" customHeight="1" x14ac:dyDescent="0.2">
      <c r="A54" s="1109"/>
      <c r="B54" s="710" t="s">
        <v>1445</v>
      </c>
      <c r="C54" s="711"/>
      <c r="D54" s="712" t="s">
        <v>144</v>
      </c>
      <c r="E54" s="713"/>
      <c r="F54" s="712" t="s">
        <v>145</v>
      </c>
      <c r="G54" s="713"/>
      <c r="H54" s="1111">
        <v>0</v>
      </c>
      <c r="I54" s="1112"/>
      <c r="J54" s="1115">
        <v>20</v>
      </c>
      <c r="K54" s="1116"/>
      <c r="L54" s="307"/>
      <c r="M54" s="307"/>
      <c r="N54" s="115"/>
      <c r="O54" s="115"/>
      <c r="P54" s="115"/>
      <c r="Q54" s="115"/>
      <c r="R54" s="115"/>
      <c r="S54" s="115"/>
      <c r="T54" s="115"/>
      <c r="U54" s="115"/>
      <c r="V54" s="115"/>
      <c r="W54" s="115"/>
      <c r="X54" s="115"/>
      <c r="Y54" s="115"/>
      <c r="Z54" s="115"/>
      <c r="AA54" s="115"/>
      <c r="AB54" s="115"/>
      <c r="AC54" s="115"/>
    </row>
    <row r="55" spans="1:29" s="114" customFormat="1" ht="30" customHeight="1" x14ac:dyDescent="0.2">
      <c r="A55" s="1109"/>
      <c r="B55" s="710" t="s">
        <v>1444</v>
      </c>
      <c r="C55" s="711"/>
      <c r="D55" s="712" t="s">
        <v>144</v>
      </c>
      <c r="E55" s="713"/>
      <c r="F55" s="712" t="s">
        <v>145</v>
      </c>
      <c r="G55" s="713"/>
      <c r="H55" s="1111">
        <v>0</v>
      </c>
      <c r="I55" s="1112"/>
      <c r="J55" s="1115">
        <v>34</v>
      </c>
      <c r="K55" s="1116"/>
      <c r="L55" s="307"/>
      <c r="M55" s="307"/>
      <c r="N55" s="115"/>
      <c r="O55" s="115"/>
      <c r="P55" s="115"/>
      <c r="Q55" s="115"/>
      <c r="R55" s="115"/>
      <c r="S55" s="115"/>
      <c r="T55" s="115"/>
      <c r="U55" s="115"/>
      <c r="V55" s="115"/>
      <c r="W55" s="115"/>
      <c r="X55" s="115"/>
      <c r="Y55" s="115"/>
      <c r="Z55" s="115"/>
      <c r="AA55" s="115"/>
      <c r="AB55" s="115"/>
      <c r="AC55" s="115"/>
    </row>
    <row r="56" spans="1:29" s="114" customFormat="1" ht="51" customHeight="1" x14ac:dyDescent="0.2">
      <c r="A56" s="1109"/>
      <c r="B56" s="710" t="s">
        <v>147</v>
      </c>
      <c r="C56" s="711"/>
      <c r="D56" s="712" t="s">
        <v>141</v>
      </c>
      <c r="E56" s="713"/>
      <c r="F56" s="712" t="s">
        <v>148</v>
      </c>
      <c r="G56" s="713"/>
      <c r="H56" s="1111">
        <v>0</v>
      </c>
      <c r="I56" s="1112"/>
      <c r="J56" s="1115">
        <v>0</v>
      </c>
      <c r="K56" s="1116"/>
      <c r="L56" s="307"/>
      <c r="M56" s="307"/>
      <c r="N56" s="115"/>
      <c r="O56" s="115"/>
      <c r="P56" s="115"/>
      <c r="Q56" s="115"/>
      <c r="R56" s="115"/>
      <c r="S56" s="115"/>
      <c r="T56" s="115"/>
      <c r="U56" s="115"/>
      <c r="V56" s="115"/>
      <c r="W56" s="115"/>
      <c r="X56" s="115"/>
      <c r="Y56" s="115"/>
      <c r="Z56" s="115"/>
      <c r="AA56" s="115"/>
      <c r="AB56" s="115"/>
      <c r="AC56" s="115"/>
    </row>
    <row r="57" spans="1:29" s="114" customFormat="1" ht="41.25" customHeight="1" x14ac:dyDescent="0.2">
      <c r="A57" s="1109"/>
      <c r="B57" s="710" t="s">
        <v>149</v>
      </c>
      <c r="C57" s="711"/>
      <c r="D57" s="712" t="s">
        <v>141</v>
      </c>
      <c r="E57" s="713"/>
      <c r="F57" s="712" t="s">
        <v>148</v>
      </c>
      <c r="G57" s="713"/>
      <c r="H57" s="1111">
        <v>0</v>
      </c>
      <c r="I57" s="1112"/>
      <c r="J57" s="1115">
        <v>0</v>
      </c>
      <c r="K57" s="1116"/>
      <c r="L57" s="307"/>
      <c r="M57" s="307"/>
      <c r="N57" s="115"/>
      <c r="O57" s="115"/>
      <c r="P57" s="115"/>
      <c r="Q57" s="115"/>
      <c r="R57" s="115"/>
      <c r="S57" s="115"/>
      <c r="T57" s="115"/>
      <c r="U57" s="115"/>
      <c r="V57" s="115"/>
      <c r="W57" s="115"/>
      <c r="X57" s="115"/>
      <c r="Y57" s="115"/>
      <c r="Z57" s="115"/>
      <c r="AA57" s="115"/>
      <c r="AB57" s="115"/>
      <c r="AC57" s="115"/>
    </row>
    <row r="58" spans="1:29" s="114" customFormat="1" ht="46.5" customHeight="1" thickBot="1" x14ac:dyDescent="0.25">
      <c r="A58" s="1110"/>
      <c r="B58" s="723" t="s">
        <v>150</v>
      </c>
      <c r="C58" s="724"/>
      <c r="D58" s="725" t="s">
        <v>144</v>
      </c>
      <c r="E58" s="726"/>
      <c r="F58" s="725" t="s">
        <v>145</v>
      </c>
      <c r="G58" s="726"/>
      <c r="H58" s="1113">
        <v>0</v>
      </c>
      <c r="I58" s="1114"/>
      <c r="J58" s="1106">
        <v>0</v>
      </c>
      <c r="K58" s="1107"/>
      <c r="L58" s="307"/>
      <c r="M58" s="307"/>
      <c r="N58" s="115"/>
      <c r="O58" s="115"/>
      <c r="P58" s="115"/>
      <c r="Q58" s="115"/>
      <c r="R58" s="115"/>
      <c r="S58" s="115"/>
      <c r="T58" s="115"/>
      <c r="U58" s="115"/>
      <c r="V58" s="115"/>
      <c r="W58" s="115"/>
      <c r="X58" s="115"/>
      <c r="Y58" s="115"/>
      <c r="Z58" s="115"/>
      <c r="AA58" s="115"/>
      <c r="AB58" s="115"/>
      <c r="AC58" s="115"/>
    </row>
    <row r="59" spans="1:29" ht="15" customHeight="1" thickBot="1" x14ac:dyDescent="0.25">
      <c r="A59" s="1173"/>
      <c r="B59" s="1173"/>
      <c r="C59" s="1173"/>
      <c r="D59" s="1173"/>
      <c r="E59" s="1173"/>
      <c r="F59" s="1173"/>
      <c r="G59" s="1173"/>
      <c r="H59" s="1173"/>
      <c r="I59" s="1173"/>
      <c r="J59" s="1173"/>
      <c r="K59" s="1173"/>
    </row>
    <row r="60" spans="1:29" ht="30" customHeight="1" thickBot="1" x14ac:dyDescent="0.25">
      <c r="A60" s="113">
        <v>30</v>
      </c>
      <c r="B60" s="1199" t="s">
        <v>1443</v>
      </c>
      <c r="C60" s="1200"/>
      <c r="D60" s="1201" t="s">
        <v>1442</v>
      </c>
      <c r="E60" s="1202"/>
      <c r="F60" s="1202"/>
      <c r="G60" s="1202"/>
      <c r="H60" s="1202"/>
      <c r="I60" s="1202"/>
      <c r="J60" s="1202"/>
      <c r="K60" s="1203"/>
    </row>
    <row r="88" spans="1:1" x14ac:dyDescent="0.2">
      <c r="A88" s="111" t="s">
        <v>1441</v>
      </c>
    </row>
    <row r="89" spans="1:1" x14ac:dyDescent="0.2">
      <c r="A89" s="111" t="s">
        <v>89</v>
      </c>
    </row>
    <row r="90" spans="1:1" x14ac:dyDescent="0.2">
      <c r="A90" s="111" t="s">
        <v>1440</v>
      </c>
    </row>
    <row r="91" spans="1:1" x14ac:dyDescent="0.2">
      <c r="A91" s="111" t="s">
        <v>1439</v>
      </c>
    </row>
    <row r="92" spans="1:1" x14ac:dyDescent="0.2">
      <c r="A92" s="111" t="s">
        <v>1438</v>
      </c>
    </row>
    <row r="93" spans="1:1" x14ac:dyDescent="0.2">
      <c r="A93" s="111" t="s">
        <v>1437</v>
      </c>
    </row>
    <row r="94" spans="1:1" x14ac:dyDescent="0.2">
      <c r="A94" s="111" t="s">
        <v>1436</v>
      </c>
    </row>
    <row r="95" spans="1:1" x14ac:dyDescent="0.2">
      <c r="A95" s="111" t="s">
        <v>1435</v>
      </c>
    </row>
    <row r="96" spans="1:1" x14ac:dyDescent="0.2">
      <c r="A96" s="111" t="s">
        <v>1434</v>
      </c>
    </row>
    <row r="97" spans="1:1" x14ac:dyDescent="0.2">
      <c r="A97" s="111" t="s">
        <v>1433</v>
      </c>
    </row>
    <row r="98" spans="1:1" x14ac:dyDescent="0.2">
      <c r="A98" s="111" t="s">
        <v>1432</v>
      </c>
    </row>
    <row r="99" spans="1:1" x14ac:dyDescent="0.2">
      <c r="A99" s="111" t="s">
        <v>1431</v>
      </c>
    </row>
    <row r="100" spans="1:1" x14ac:dyDescent="0.2">
      <c r="A100" s="111" t="s">
        <v>1430</v>
      </c>
    </row>
    <row r="101" spans="1:1" x14ac:dyDescent="0.2">
      <c r="A101" s="111" t="s">
        <v>1429</v>
      </c>
    </row>
    <row r="102" spans="1:1" x14ac:dyDescent="0.2">
      <c r="A102" s="111" t="s">
        <v>1428</v>
      </c>
    </row>
    <row r="103" spans="1:1" x14ac:dyDescent="0.2">
      <c r="A103" s="111" t="s">
        <v>1427</v>
      </c>
    </row>
    <row r="104" spans="1:1" x14ac:dyDescent="0.2">
      <c r="A104" s="111" t="s">
        <v>1426</v>
      </c>
    </row>
    <row r="105" spans="1:1" x14ac:dyDescent="0.2">
      <c r="A105" s="111" t="s">
        <v>1425</v>
      </c>
    </row>
    <row r="106" spans="1:1" ht="15" x14ac:dyDescent="0.25">
      <c r="A106" s="295"/>
    </row>
    <row r="107" spans="1:1" ht="15" x14ac:dyDescent="0.25">
      <c r="A107" s="295"/>
    </row>
    <row r="108" spans="1:1" x14ac:dyDescent="0.2">
      <c r="A108" s="112" t="s">
        <v>137</v>
      </c>
    </row>
    <row r="109" spans="1:1" x14ac:dyDescent="0.2">
      <c r="A109" s="112" t="s">
        <v>1424</v>
      </c>
    </row>
    <row r="110" spans="1:1" x14ac:dyDescent="0.2">
      <c r="A110" s="112" t="s">
        <v>1423</v>
      </c>
    </row>
    <row r="111" spans="1:1" x14ac:dyDescent="0.2">
      <c r="A111" s="112" t="s">
        <v>1422</v>
      </c>
    </row>
    <row r="112" spans="1:1" ht="15" x14ac:dyDescent="0.25">
      <c r="A112" s="295"/>
    </row>
    <row r="113" spans="1:1" ht="15" x14ac:dyDescent="0.25">
      <c r="A113" s="295"/>
    </row>
    <row r="114" spans="1:1" x14ac:dyDescent="0.2">
      <c r="A114" s="111" t="s">
        <v>1421</v>
      </c>
    </row>
    <row r="115" spans="1:1" x14ac:dyDescent="0.2">
      <c r="A115" s="111" t="s">
        <v>1420</v>
      </c>
    </row>
    <row r="116" spans="1:1" x14ac:dyDescent="0.2">
      <c r="A116" s="111" t="s">
        <v>1419</v>
      </c>
    </row>
    <row r="117" spans="1:1" x14ac:dyDescent="0.2">
      <c r="A117" s="111" t="s">
        <v>1418</v>
      </c>
    </row>
    <row r="118" spans="1:1" x14ac:dyDescent="0.2">
      <c r="A118" s="111" t="s">
        <v>1417</v>
      </c>
    </row>
    <row r="119" spans="1:1" x14ac:dyDescent="0.2">
      <c r="A119" s="111" t="s">
        <v>1416</v>
      </c>
    </row>
    <row r="120" spans="1:1" x14ac:dyDescent="0.2">
      <c r="A120" s="111" t="s">
        <v>1415</v>
      </c>
    </row>
    <row r="121" spans="1:1" x14ac:dyDescent="0.2">
      <c r="A121" s="111" t="s">
        <v>1414</v>
      </c>
    </row>
    <row r="122" spans="1:1" x14ac:dyDescent="0.2">
      <c r="A122" s="111" t="s">
        <v>1413</v>
      </c>
    </row>
    <row r="123" spans="1:1" x14ac:dyDescent="0.2">
      <c r="A123" s="111" t="s">
        <v>1412</v>
      </c>
    </row>
    <row r="124" spans="1:1" x14ac:dyDescent="0.2">
      <c r="A124" s="111" t="s">
        <v>1411</v>
      </c>
    </row>
    <row r="125" spans="1:1" x14ac:dyDescent="0.2">
      <c r="A125" s="111" t="s">
        <v>1410</v>
      </c>
    </row>
    <row r="126" spans="1:1" x14ac:dyDescent="0.2">
      <c r="A126" s="111" t="s">
        <v>1409</v>
      </c>
    </row>
    <row r="127" spans="1:1" x14ac:dyDescent="0.2">
      <c r="A127" s="111" t="s">
        <v>1408</v>
      </c>
    </row>
    <row r="128" spans="1:1" x14ac:dyDescent="0.2">
      <c r="A128" s="111" t="s">
        <v>1407</v>
      </c>
    </row>
    <row r="129" spans="1:1" x14ac:dyDescent="0.2">
      <c r="A129" s="111" t="s">
        <v>1406</v>
      </c>
    </row>
    <row r="130" spans="1:1" x14ac:dyDescent="0.2">
      <c r="A130" s="111" t="s">
        <v>1405</v>
      </c>
    </row>
    <row r="131" spans="1:1" x14ac:dyDescent="0.2">
      <c r="A131" s="111" t="s">
        <v>1404</v>
      </c>
    </row>
    <row r="132" spans="1:1" x14ac:dyDescent="0.2">
      <c r="A132" s="111" t="s">
        <v>1403</v>
      </c>
    </row>
    <row r="133" spans="1:1" x14ac:dyDescent="0.2">
      <c r="A133" s="111" t="s">
        <v>1402</v>
      </c>
    </row>
    <row r="134" spans="1:1" x14ac:dyDescent="0.2">
      <c r="A134" s="111" t="s">
        <v>1401</v>
      </c>
    </row>
    <row r="135" spans="1:1" x14ac:dyDescent="0.2">
      <c r="A135" s="111" t="s">
        <v>1400</v>
      </c>
    </row>
    <row r="136" spans="1:1" x14ac:dyDescent="0.2">
      <c r="A136" s="111" t="s">
        <v>1399</v>
      </c>
    </row>
    <row r="137" spans="1:1" x14ac:dyDescent="0.2">
      <c r="A137" s="111" t="s">
        <v>1398</v>
      </c>
    </row>
    <row r="138" spans="1:1" x14ac:dyDescent="0.2">
      <c r="A138" s="111" t="s">
        <v>1397</v>
      </c>
    </row>
    <row r="139" spans="1:1" x14ac:dyDescent="0.2">
      <c r="A139" s="111" t="s">
        <v>1396</v>
      </c>
    </row>
    <row r="140" spans="1:1" x14ac:dyDescent="0.2">
      <c r="A140" s="111" t="s">
        <v>1395</v>
      </c>
    </row>
    <row r="141" spans="1:1" x14ac:dyDescent="0.2">
      <c r="A141" s="111" t="s">
        <v>1394</v>
      </c>
    </row>
    <row r="142" spans="1:1" x14ac:dyDescent="0.2">
      <c r="A142" s="111" t="s">
        <v>1393</v>
      </c>
    </row>
    <row r="143" spans="1:1" x14ac:dyDescent="0.2">
      <c r="A143" s="111" t="s">
        <v>1392</v>
      </c>
    </row>
    <row r="144" spans="1:1" x14ac:dyDescent="0.2">
      <c r="A144" s="111" t="s">
        <v>1391</v>
      </c>
    </row>
    <row r="145" spans="1:1" x14ac:dyDescent="0.2">
      <c r="A145" s="111" t="s">
        <v>1390</v>
      </c>
    </row>
    <row r="146" spans="1:1" x14ac:dyDescent="0.2">
      <c r="A146" s="111" t="s">
        <v>1389</v>
      </c>
    </row>
    <row r="147" spans="1:1" x14ac:dyDescent="0.2">
      <c r="A147" s="111" t="s">
        <v>1388</v>
      </c>
    </row>
    <row r="148" spans="1:1" x14ac:dyDescent="0.2">
      <c r="A148" s="111" t="s">
        <v>1387</v>
      </c>
    </row>
    <row r="149" spans="1:1" x14ac:dyDescent="0.2">
      <c r="A149" s="111" t="s">
        <v>1386</v>
      </c>
    </row>
    <row r="150" spans="1:1" x14ac:dyDescent="0.2">
      <c r="A150" s="111" t="s">
        <v>1385</v>
      </c>
    </row>
    <row r="151" spans="1:1" ht="15" x14ac:dyDescent="0.25">
      <c r="A151" s="295"/>
    </row>
    <row r="152" spans="1:1" ht="15" x14ac:dyDescent="0.25">
      <c r="A152" s="295"/>
    </row>
    <row r="153" spans="1:1" x14ac:dyDescent="0.2">
      <c r="A153" s="109" t="s">
        <v>72</v>
      </c>
    </row>
    <row r="154" spans="1:1" x14ac:dyDescent="0.2">
      <c r="A154" s="109" t="s">
        <v>73</v>
      </c>
    </row>
    <row r="155" spans="1:1" ht="15" x14ac:dyDescent="0.25">
      <c r="A155" s="295"/>
    </row>
    <row r="156" spans="1:1" ht="15" x14ac:dyDescent="0.25">
      <c r="A156" s="295"/>
    </row>
    <row r="157" spans="1:1" x14ac:dyDescent="0.2">
      <c r="A157" s="109" t="s">
        <v>1384</v>
      </c>
    </row>
    <row r="158" spans="1:1" x14ac:dyDescent="0.2">
      <c r="A158" s="109" t="s">
        <v>1383</v>
      </c>
    </row>
    <row r="159" spans="1:1" x14ac:dyDescent="0.2">
      <c r="A159" s="109" t="s">
        <v>1382</v>
      </c>
    </row>
    <row r="160" spans="1:1" x14ac:dyDescent="0.2">
      <c r="A160" s="109" t="s">
        <v>1381</v>
      </c>
    </row>
    <row r="161" spans="1:1" ht="15" x14ac:dyDescent="0.25">
      <c r="A161" s="295"/>
    </row>
    <row r="162" spans="1:1" ht="15" x14ac:dyDescent="0.25">
      <c r="A162" s="295"/>
    </row>
    <row r="163" spans="1:1" x14ac:dyDescent="0.2">
      <c r="A163" s="109" t="s">
        <v>1380</v>
      </c>
    </row>
    <row r="164" spans="1:1" x14ac:dyDescent="0.2">
      <c r="A164" s="109" t="s">
        <v>1379</v>
      </c>
    </row>
    <row r="165" spans="1:1" x14ac:dyDescent="0.2">
      <c r="A165" s="109" t="s">
        <v>1378</v>
      </c>
    </row>
    <row r="166" spans="1:1" x14ac:dyDescent="0.2">
      <c r="A166" s="109" t="s">
        <v>1377</v>
      </c>
    </row>
    <row r="167" spans="1:1" x14ac:dyDescent="0.2">
      <c r="A167" s="109" t="s">
        <v>1376</v>
      </c>
    </row>
    <row r="168" spans="1:1" x14ac:dyDescent="0.2">
      <c r="A168" s="109" t="s">
        <v>1375</v>
      </c>
    </row>
  </sheetData>
  <mergeCells count="142">
    <mergeCell ref="B38:C38"/>
    <mergeCell ref="B40:C40"/>
    <mergeCell ref="B43:C43"/>
    <mergeCell ref="B39:C39"/>
    <mergeCell ref="D43:I43"/>
    <mergeCell ref="A41:K41"/>
    <mergeCell ref="B42:K42"/>
    <mergeCell ref="J43:K43"/>
    <mergeCell ref="D21:K21"/>
    <mergeCell ref="B22:C22"/>
    <mergeCell ref="B21:C21"/>
    <mergeCell ref="D31:K31"/>
    <mergeCell ref="B25:C25"/>
    <mergeCell ref="B31:C31"/>
    <mergeCell ref="D22:K22"/>
    <mergeCell ref="D27:K27"/>
    <mergeCell ref="B30:C30"/>
    <mergeCell ref="D30:K30"/>
    <mergeCell ref="B60:C60"/>
    <mergeCell ref="D60:K60"/>
    <mergeCell ref="B23:C23"/>
    <mergeCell ref="D23:K23"/>
    <mergeCell ref="B29:C29"/>
    <mergeCell ref="D29:K29"/>
    <mergeCell ref="B34:C34"/>
    <mergeCell ref="B37:C37"/>
    <mergeCell ref="A36:C36"/>
    <mergeCell ref="A32:K32"/>
    <mergeCell ref="D34:K34"/>
    <mergeCell ref="A28:K28"/>
    <mergeCell ref="D24:K24"/>
    <mergeCell ref="D26:K26"/>
    <mergeCell ref="B24:C24"/>
    <mergeCell ref="B33:C33"/>
    <mergeCell ref="D25:K25"/>
    <mergeCell ref="B26:C26"/>
    <mergeCell ref="F33:G33"/>
    <mergeCell ref="J33:K33"/>
    <mergeCell ref="D33:E33"/>
    <mergeCell ref="H33:I33"/>
    <mergeCell ref="A59:K59"/>
    <mergeCell ref="A42:A46"/>
    <mergeCell ref="D19:K19"/>
    <mergeCell ref="F2:K2"/>
    <mergeCell ref="A6:A7"/>
    <mergeCell ref="B2:E2"/>
    <mergeCell ref="B5:D5"/>
    <mergeCell ref="B6:D7"/>
    <mergeCell ref="A3:K3"/>
    <mergeCell ref="E5:K5"/>
    <mergeCell ref="E6:K6"/>
    <mergeCell ref="B8:D9"/>
    <mergeCell ref="B10:D10"/>
    <mergeCell ref="B11:D11"/>
    <mergeCell ref="A8:A9"/>
    <mergeCell ref="D18:K18"/>
    <mergeCell ref="A1:K1"/>
    <mergeCell ref="A16:K16"/>
    <mergeCell ref="A35:K35"/>
    <mergeCell ref="A4:K4"/>
    <mergeCell ref="B27:C27"/>
    <mergeCell ref="F7:H7"/>
    <mergeCell ref="J7:K7"/>
    <mergeCell ref="E8:K8"/>
    <mergeCell ref="F9:H9"/>
    <mergeCell ref="J9:K9"/>
    <mergeCell ref="E10:K10"/>
    <mergeCell ref="E11:K11"/>
    <mergeCell ref="E12:K12"/>
    <mergeCell ref="E13:K13"/>
    <mergeCell ref="A20:K20"/>
    <mergeCell ref="B18:C18"/>
    <mergeCell ref="E14:K14"/>
    <mergeCell ref="B12:D12"/>
    <mergeCell ref="B13:D13"/>
    <mergeCell ref="B14:D14"/>
    <mergeCell ref="A15:K15"/>
    <mergeCell ref="B17:C17"/>
    <mergeCell ref="D17:K17"/>
    <mergeCell ref="B19:C19"/>
    <mergeCell ref="J44:K44"/>
    <mergeCell ref="B46:C46"/>
    <mergeCell ref="J49:K49"/>
    <mergeCell ref="J46:K46"/>
    <mergeCell ref="B48:K48"/>
    <mergeCell ref="B44:C44"/>
    <mergeCell ref="B45:C45"/>
    <mergeCell ref="D44:I44"/>
    <mergeCell ref="D49:E49"/>
    <mergeCell ref="D45:I45"/>
    <mergeCell ref="D46:I46"/>
    <mergeCell ref="H49:I49"/>
    <mergeCell ref="A47:K47"/>
    <mergeCell ref="B49:C49"/>
    <mergeCell ref="F49:G49"/>
    <mergeCell ref="J45:K45"/>
    <mergeCell ref="J50:K50"/>
    <mergeCell ref="B51:C51"/>
    <mergeCell ref="D51:E51"/>
    <mergeCell ref="F51:G51"/>
    <mergeCell ref="H51:I51"/>
    <mergeCell ref="J51:K51"/>
    <mergeCell ref="B50:C50"/>
    <mergeCell ref="D50:E50"/>
    <mergeCell ref="F50:G50"/>
    <mergeCell ref="H50:I50"/>
    <mergeCell ref="F54:G54"/>
    <mergeCell ref="H54:I54"/>
    <mergeCell ref="J52:K52"/>
    <mergeCell ref="B53:C53"/>
    <mergeCell ref="D53:E53"/>
    <mergeCell ref="F53:G53"/>
    <mergeCell ref="H53:I53"/>
    <mergeCell ref="J53:K53"/>
    <mergeCell ref="B52:C52"/>
    <mergeCell ref="D52:E52"/>
    <mergeCell ref="F52:G52"/>
    <mergeCell ref="H52:I52"/>
    <mergeCell ref="J58:K58"/>
    <mergeCell ref="A48:A58"/>
    <mergeCell ref="B56:C56"/>
    <mergeCell ref="D56:E56"/>
    <mergeCell ref="F56:G56"/>
    <mergeCell ref="H56:I56"/>
    <mergeCell ref="B58:C58"/>
    <mergeCell ref="D58:E58"/>
    <mergeCell ref="F58:G58"/>
    <mergeCell ref="H58:I58"/>
    <mergeCell ref="J56:K56"/>
    <mergeCell ref="B57:C57"/>
    <mergeCell ref="D57:E57"/>
    <mergeCell ref="F57:G57"/>
    <mergeCell ref="H57:I57"/>
    <mergeCell ref="J57:K57"/>
    <mergeCell ref="J54:K54"/>
    <mergeCell ref="B55:C55"/>
    <mergeCell ref="D55:E55"/>
    <mergeCell ref="F55:G55"/>
    <mergeCell ref="H55:I55"/>
    <mergeCell ref="J55:K55"/>
    <mergeCell ref="B54:C54"/>
    <mergeCell ref="D54:E54"/>
  </mergeCells>
  <conditionalFormatting sqref="F33:G33 J33:K33">
    <cfRule type="containsText" dxfId="24" priority="6" stopIfTrue="1" operator="containsText" text="wybierz">
      <formula>NOT(ISERROR(SEARCH("wybierz",F33)))</formula>
    </cfRule>
  </conditionalFormatting>
  <conditionalFormatting sqref="D22:D24">
    <cfRule type="containsText" dxfId="23" priority="5" stopIfTrue="1" operator="containsText" text="wybierz">
      <formula>NOT(ISERROR(SEARCH("wybierz",D22)))</formula>
    </cfRule>
  </conditionalFormatting>
  <conditionalFormatting sqref="D25">
    <cfRule type="containsText" dxfId="22" priority="4" stopIfTrue="1" operator="containsText" text="wybierz">
      <formula>NOT(ISERROR(SEARCH("wybierz",D25)))</formula>
    </cfRule>
  </conditionalFormatting>
  <conditionalFormatting sqref="D26">
    <cfRule type="containsText" dxfId="21" priority="3" stopIfTrue="1" operator="containsText" text="wybierz">
      <formula>NOT(ISERROR(SEARCH("wybierz",D26)))</formula>
    </cfRule>
  </conditionalFormatting>
  <conditionalFormatting sqref="F33:G33">
    <cfRule type="containsText" dxfId="20" priority="1" operator="containsText" text="2016.03">
      <formula>NOT(ISERROR(SEARCH("2016.03",F33)))</formula>
    </cfRule>
    <cfRule type="containsText" dxfId="19" priority="2" operator="containsText" text="2015">
      <formula>NOT(ISERROR(SEARCH("2015",F33)))</formula>
    </cfRule>
  </conditionalFormatting>
  <dataValidations count="1">
    <dataValidation allowBlank="1" showInputMessage="1" showErrorMessage="1" prompt="zgodnie z właściwym PO" sqref="E11:K13 JA11:JG13 SW11:TC13 ACS11:ACY13 AMO11:AMU13 AWK11:AWQ13 BGG11:BGM13 BQC11:BQI13 BZY11:CAE13 CJU11:CKA13 CTQ11:CTW13 DDM11:DDS13 DNI11:DNO13 DXE11:DXK13 EHA11:EHG13 EQW11:ERC13 FAS11:FAY13 FKO11:FKU13 FUK11:FUQ13 GEG11:GEM13 GOC11:GOI13 GXY11:GYE13 HHU11:HIA13 HRQ11:HRW13 IBM11:IBS13 ILI11:ILO13 IVE11:IVK13 JFA11:JFG13 JOW11:JPC13 JYS11:JYY13 KIO11:KIU13 KSK11:KSQ13 LCG11:LCM13 LMC11:LMI13 LVY11:LWE13 MFU11:MGA13 MPQ11:MPW13 MZM11:MZS13 NJI11:NJO13 NTE11:NTK13 ODA11:ODG13 OMW11:ONC13 OWS11:OWY13 PGO11:PGU13 PQK11:PQQ13 QAG11:QAM13 QKC11:QKI13 QTY11:QUE13 RDU11:REA13 RNQ11:RNW13 RXM11:RXS13 SHI11:SHO13 SRE11:SRK13 TBA11:TBG13 TKW11:TLC13 TUS11:TUY13 UEO11:UEU13 UOK11:UOQ13 UYG11:UYM13 VIC11:VII13 VRY11:VSE13 WBU11:WCA13 WLQ11:WLW13 WVM11:WVS13 E65546:K65548 JA65546:JG65548 SW65546:TC65548 ACS65546:ACY65548 AMO65546:AMU65548 AWK65546:AWQ65548 BGG65546:BGM65548 BQC65546:BQI65548 BZY65546:CAE65548 CJU65546:CKA65548 CTQ65546:CTW65548 DDM65546:DDS65548 DNI65546:DNO65548 DXE65546:DXK65548 EHA65546:EHG65548 EQW65546:ERC65548 FAS65546:FAY65548 FKO65546:FKU65548 FUK65546:FUQ65548 GEG65546:GEM65548 GOC65546:GOI65548 GXY65546:GYE65548 HHU65546:HIA65548 HRQ65546:HRW65548 IBM65546:IBS65548 ILI65546:ILO65548 IVE65546:IVK65548 JFA65546:JFG65548 JOW65546:JPC65548 JYS65546:JYY65548 KIO65546:KIU65548 KSK65546:KSQ65548 LCG65546:LCM65548 LMC65546:LMI65548 LVY65546:LWE65548 MFU65546:MGA65548 MPQ65546:MPW65548 MZM65546:MZS65548 NJI65546:NJO65548 NTE65546:NTK65548 ODA65546:ODG65548 OMW65546:ONC65548 OWS65546:OWY65548 PGO65546:PGU65548 PQK65546:PQQ65548 QAG65546:QAM65548 QKC65546:QKI65548 QTY65546:QUE65548 RDU65546:REA65548 RNQ65546:RNW65548 RXM65546:RXS65548 SHI65546:SHO65548 SRE65546:SRK65548 TBA65546:TBG65548 TKW65546:TLC65548 TUS65546:TUY65548 UEO65546:UEU65548 UOK65546:UOQ65548 UYG65546:UYM65548 VIC65546:VII65548 VRY65546:VSE65548 WBU65546:WCA65548 WLQ65546:WLW65548 WVM65546:WVS65548 E131082:K131084 JA131082:JG131084 SW131082:TC131084 ACS131082:ACY131084 AMO131082:AMU131084 AWK131082:AWQ131084 BGG131082:BGM131084 BQC131082:BQI131084 BZY131082:CAE131084 CJU131082:CKA131084 CTQ131082:CTW131084 DDM131082:DDS131084 DNI131082:DNO131084 DXE131082:DXK131084 EHA131082:EHG131084 EQW131082:ERC131084 FAS131082:FAY131084 FKO131082:FKU131084 FUK131082:FUQ131084 GEG131082:GEM131084 GOC131082:GOI131084 GXY131082:GYE131084 HHU131082:HIA131084 HRQ131082:HRW131084 IBM131082:IBS131084 ILI131082:ILO131084 IVE131082:IVK131084 JFA131082:JFG131084 JOW131082:JPC131084 JYS131082:JYY131084 KIO131082:KIU131084 KSK131082:KSQ131084 LCG131082:LCM131084 LMC131082:LMI131084 LVY131082:LWE131084 MFU131082:MGA131084 MPQ131082:MPW131084 MZM131082:MZS131084 NJI131082:NJO131084 NTE131082:NTK131084 ODA131082:ODG131084 OMW131082:ONC131084 OWS131082:OWY131084 PGO131082:PGU131084 PQK131082:PQQ131084 QAG131082:QAM131084 QKC131082:QKI131084 QTY131082:QUE131084 RDU131082:REA131084 RNQ131082:RNW131084 RXM131082:RXS131084 SHI131082:SHO131084 SRE131082:SRK131084 TBA131082:TBG131084 TKW131082:TLC131084 TUS131082:TUY131084 UEO131082:UEU131084 UOK131082:UOQ131084 UYG131082:UYM131084 VIC131082:VII131084 VRY131082:VSE131084 WBU131082:WCA131084 WLQ131082:WLW131084 WVM131082:WVS131084 E196618:K196620 JA196618:JG196620 SW196618:TC196620 ACS196618:ACY196620 AMO196618:AMU196620 AWK196618:AWQ196620 BGG196618:BGM196620 BQC196618:BQI196620 BZY196618:CAE196620 CJU196618:CKA196620 CTQ196618:CTW196620 DDM196618:DDS196620 DNI196618:DNO196620 DXE196618:DXK196620 EHA196618:EHG196620 EQW196618:ERC196620 FAS196618:FAY196620 FKO196618:FKU196620 FUK196618:FUQ196620 GEG196618:GEM196620 GOC196618:GOI196620 GXY196618:GYE196620 HHU196618:HIA196620 HRQ196618:HRW196620 IBM196618:IBS196620 ILI196618:ILO196620 IVE196618:IVK196620 JFA196618:JFG196620 JOW196618:JPC196620 JYS196618:JYY196620 KIO196618:KIU196620 KSK196618:KSQ196620 LCG196618:LCM196620 LMC196618:LMI196620 LVY196618:LWE196620 MFU196618:MGA196620 MPQ196618:MPW196620 MZM196618:MZS196620 NJI196618:NJO196620 NTE196618:NTK196620 ODA196618:ODG196620 OMW196618:ONC196620 OWS196618:OWY196620 PGO196618:PGU196620 PQK196618:PQQ196620 QAG196618:QAM196620 QKC196618:QKI196620 QTY196618:QUE196620 RDU196618:REA196620 RNQ196618:RNW196620 RXM196618:RXS196620 SHI196618:SHO196620 SRE196618:SRK196620 TBA196618:TBG196620 TKW196618:TLC196620 TUS196618:TUY196620 UEO196618:UEU196620 UOK196618:UOQ196620 UYG196618:UYM196620 VIC196618:VII196620 VRY196618:VSE196620 WBU196618:WCA196620 WLQ196618:WLW196620 WVM196618:WVS196620 E262154:K262156 JA262154:JG262156 SW262154:TC262156 ACS262154:ACY262156 AMO262154:AMU262156 AWK262154:AWQ262156 BGG262154:BGM262156 BQC262154:BQI262156 BZY262154:CAE262156 CJU262154:CKA262156 CTQ262154:CTW262156 DDM262154:DDS262156 DNI262154:DNO262156 DXE262154:DXK262156 EHA262154:EHG262156 EQW262154:ERC262156 FAS262154:FAY262156 FKO262154:FKU262156 FUK262154:FUQ262156 GEG262154:GEM262156 GOC262154:GOI262156 GXY262154:GYE262156 HHU262154:HIA262156 HRQ262154:HRW262156 IBM262154:IBS262156 ILI262154:ILO262156 IVE262154:IVK262156 JFA262154:JFG262156 JOW262154:JPC262156 JYS262154:JYY262156 KIO262154:KIU262156 KSK262154:KSQ262156 LCG262154:LCM262156 LMC262154:LMI262156 LVY262154:LWE262156 MFU262154:MGA262156 MPQ262154:MPW262156 MZM262154:MZS262156 NJI262154:NJO262156 NTE262154:NTK262156 ODA262154:ODG262156 OMW262154:ONC262156 OWS262154:OWY262156 PGO262154:PGU262156 PQK262154:PQQ262156 QAG262154:QAM262156 QKC262154:QKI262156 QTY262154:QUE262156 RDU262154:REA262156 RNQ262154:RNW262156 RXM262154:RXS262156 SHI262154:SHO262156 SRE262154:SRK262156 TBA262154:TBG262156 TKW262154:TLC262156 TUS262154:TUY262156 UEO262154:UEU262156 UOK262154:UOQ262156 UYG262154:UYM262156 VIC262154:VII262156 VRY262154:VSE262156 WBU262154:WCA262156 WLQ262154:WLW262156 WVM262154:WVS262156 E327690:K327692 JA327690:JG327692 SW327690:TC327692 ACS327690:ACY327692 AMO327690:AMU327692 AWK327690:AWQ327692 BGG327690:BGM327692 BQC327690:BQI327692 BZY327690:CAE327692 CJU327690:CKA327692 CTQ327690:CTW327692 DDM327690:DDS327692 DNI327690:DNO327692 DXE327690:DXK327692 EHA327690:EHG327692 EQW327690:ERC327692 FAS327690:FAY327692 FKO327690:FKU327692 FUK327690:FUQ327692 GEG327690:GEM327692 GOC327690:GOI327692 GXY327690:GYE327692 HHU327690:HIA327692 HRQ327690:HRW327692 IBM327690:IBS327692 ILI327690:ILO327692 IVE327690:IVK327692 JFA327690:JFG327692 JOW327690:JPC327692 JYS327690:JYY327692 KIO327690:KIU327692 KSK327690:KSQ327692 LCG327690:LCM327692 LMC327690:LMI327692 LVY327690:LWE327692 MFU327690:MGA327692 MPQ327690:MPW327692 MZM327690:MZS327692 NJI327690:NJO327692 NTE327690:NTK327692 ODA327690:ODG327692 OMW327690:ONC327692 OWS327690:OWY327692 PGO327690:PGU327692 PQK327690:PQQ327692 QAG327690:QAM327692 QKC327690:QKI327692 QTY327690:QUE327692 RDU327690:REA327692 RNQ327690:RNW327692 RXM327690:RXS327692 SHI327690:SHO327692 SRE327690:SRK327692 TBA327690:TBG327692 TKW327690:TLC327692 TUS327690:TUY327692 UEO327690:UEU327692 UOK327690:UOQ327692 UYG327690:UYM327692 VIC327690:VII327692 VRY327690:VSE327692 WBU327690:WCA327692 WLQ327690:WLW327692 WVM327690:WVS327692 E393226:K393228 JA393226:JG393228 SW393226:TC393228 ACS393226:ACY393228 AMO393226:AMU393228 AWK393226:AWQ393228 BGG393226:BGM393228 BQC393226:BQI393228 BZY393226:CAE393228 CJU393226:CKA393228 CTQ393226:CTW393228 DDM393226:DDS393228 DNI393226:DNO393228 DXE393226:DXK393228 EHA393226:EHG393228 EQW393226:ERC393228 FAS393226:FAY393228 FKO393226:FKU393228 FUK393226:FUQ393228 GEG393226:GEM393228 GOC393226:GOI393228 GXY393226:GYE393228 HHU393226:HIA393228 HRQ393226:HRW393228 IBM393226:IBS393228 ILI393226:ILO393228 IVE393226:IVK393228 JFA393226:JFG393228 JOW393226:JPC393228 JYS393226:JYY393228 KIO393226:KIU393228 KSK393226:KSQ393228 LCG393226:LCM393228 LMC393226:LMI393228 LVY393226:LWE393228 MFU393226:MGA393228 MPQ393226:MPW393228 MZM393226:MZS393228 NJI393226:NJO393228 NTE393226:NTK393228 ODA393226:ODG393228 OMW393226:ONC393228 OWS393226:OWY393228 PGO393226:PGU393228 PQK393226:PQQ393228 QAG393226:QAM393228 QKC393226:QKI393228 QTY393226:QUE393228 RDU393226:REA393228 RNQ393226:RNW393228 RXM393226:RXS393228 SHI393226:SHO393228 SRE393226:SRK393228 TBA393226:TBG393228 TKW393226:TLC393228 TUS393226:TUY393228 UEO393226:UEU393228 UOK393226:UOQ393228 UYG393226:UYM393228 VIC393226:VII393228 VRY393226:VSE393228 WBU393226:WCA393228 WLQ393226:WLW393228 WVM393226:WVS393228 E458762:K458764 JA458762:JG458764 SW458762:TC458764 ACS458762:ACY458764 AMO458762:AMU458764 AWK458762:AWQ458764 BGG458762:BGM458764 BQC458762:BQI458764 BZY458762:CAE458764 CJU458762:CKA458764 CTQ458762:CTW458764 DDM458762:DDS458764 DNI458762:DNO458764 DXE458762:DXK458764 EHA458762:EHG458764 EQW458762:ERC458764 FAS458762:FAY458764 FKO458762:FKU458764 FUK458762:FUQ458764 GEG458762:GEM458764 GOC458762:GOI458764 GXY458762:GYE458764 HHU458762:HIA458764 HRQ458762:HRW458764 IBM458762:IBS458764 ILI458762:ILO458764 IVE458762:IVK458764 JFA458762:JFG458764 JOW458762:JPC458764 JYS458762:JYY458764 KIO458762:KIU458764 KSK458762:KSQ458764 LCG458762:LCM458764 LMC458762:LMI458764 LVY458762:LWE458764 MFU458762:MGA458764 MPQ458762:MPW458764 MZM458762:MZS458764 NJI458762:NJO458764 NTE458762:NTK458764 ODA458762:ODG458764 OMW458762:ONC458764 OWS458762:OWY458764 PGO458762:PGU458764 PQK458762:PQQ458764 QAG458762:QAM458764 QKC458762:QKI458764 QTY458762:QUE458764 RDU458762:REA458764 RNQ458762:RNW458764 RXM458762:RXS458764 SHI458762:SHO458764 SRE458762:SRK458764 TBA458762:TBG458764 TKW458762:TLC458764 TUS458762:TUY458764 UEO458762:UEU458764 UOK458762:UOQ458764 UYG458762:UYM458764 VIC458762:VII458764 VRY458762:VSE458764 WBU458762:WCA458764 WLQ458762:WLW458764 WVM458762:WVS458764 E524298:K524300 JA524298:JG524300 SW524298:TC524300 ACS524298:ACY524300 AMO524298:AMU524300 AWK524298:AWQ524300 BGG524298:BGM524300 BQC524298:BQI524300 BZY524298:CAE524300 CJU524298:CKA524300 CTQ524298:CTW524300 DDM524298:DDS524300 DNI524298:DNO524300 DXE524298:DXK524300 EHA524298:EHG524300 EQW524298:ERC524300 FAS524298:FAY524300 FKO524298:FKU524300 FUK524298:FUQ524300 GEG524298:GEM524300 GOC524298:GOI524300 GXY524298:GYE524300 HHU524298:HIA524300 HRQ524298:HRW524300 IBM524298:IBS524300 ILI524298:ILO524300 IVE524298:IVK524300 JFA524298:JFG524300 JOW524298:JPC524300 JYS524298:JYY524300 KIO524298:KIU524300 KSK524298:KSQ524300 LCG524298:LCM524300 LMC524298:LMI524300 LVY524298:LWE524300 MFU524298:MGA524300 MPQ524298:MPW524300 MZM524298:MZS524300 NJI524298:NJO524300 NTE524298:NTK524300 ODA524298:ODG524300 OMW524298:ONC524300 OWS524298:OWY524300 PGO524298:PGU524300 PQK524298:PQQ524300 QAG524298:QAM524300 QKC524298:QKI524300 QTY524298:QUE524300 RDU524298:REA524300 RNQ524298:RNW524300 RXM524298:RXS524300 SHI524298:SHO524300 SRE524298:SRK524300 TBA524298:TBG524300 TKW524298:TLC524300 TUS524298:TUY524300 UEO524298:UEU524300 UOK524298:UOQ524300 UYG524298:UYM524300 VIC524298:VII524300 VRY524298:VSE524300 WBU524298:WCA524300 WLQ524298:WLW524300 WVM524298:WVS524300 E589834:K589836 JA589834:JG589836 SW589834:TC589836 ACS589834:ACY589836 AMO589834:AMU589836 AWK589834:AWQ589836 BGG589834:BGM589836 BQC589834:BQI589836 BZY589834:CAE589836 CJU589834:CKA589836 CTQ589834:CTW589836 DDM589834:DDS589836 DNI589834:DNO589836 DXE589834:DXK589836 EHA589834:EHG589836 EQW589834:ERC589836 FAS589834:FAY589836 FKO589834:FKU589836 FUK589834:FUQ589836 GEG589834:GEM589836 GOC589834:GOI589836 GXY589834:GYE589836 HHU589834:HIA589836 HRQ589834:HRW589836 IBM589834:IBS589836 ILI589834:ILO589836 IVE589834:IVK589836 JFA589834:JFG589836 JOW589834:JPC589836 JYS589834:JYY589836 KIO589834:KIU589836 KSK589834:KSQ589836 LCG589834:LCM589836 LMC589834:LMI589836 LVY589834:LWE589836 MFU589834:MGA589836 MPQ589834:MPW589836 MZM589834:MZS589836 NJI589834:NJO589836 NTE589834:NTK589836 ODA589834:ODG589836 OMW589834:ONC589836 OWS589834:OWY589836 PGO589834:PGU589836 PQK589834:PQQ589836 QAG589834:QAM589836 QKC589834:QKI589836 QTY589834:QUE589836 RDU589834:REA589836 RNQ589834:RNW589836 RXM589834:RXS589836 SHI589834:SHO589836 SRE589834:SRK589836 TBA589834:TBG589836 TKW589834:TLC589836 TUS589834:TUY589836 UEO589834:UEU589836 UOK589834:UOQ589836 UYG589834:UYM589836 VIC589834:VII589836 VRY589834:VSE589836 WBU589834:WCA589836 WLQ589834:WLW589836 WVM589834:WVS589836 E655370:K655372 JA655370:JG655372 SW655370:TC655372 ACS655370:ACY655372 AMO655370:AMU655372 AWK655370:AWQ655372 BGG655370:BGM655372 BQC655370:BQI655372 BZY655370:CAE655372 CJU655370:CKA655372 CTQ655370:CTW655372 DDM655370:DDS655372 DNI655370:DNO655372 DXE655370:DXK655372 EHA655370:EHG655372 EQW655370:ERC655372 FAS655370:FAY655372 FKO655370:FKU655372 FUK655370:FUQ655372 GEG655370:GEM655372 GOC655370:GOI655372 GXY655370:GYE655372 HHU655370:HIA655372 HRQ655370:HRW655372 IBM655370:IBS655372 ILI655370:ILO655372 IVE655370:IVK655372 JFA655370:JFG655372 JOW655370:JPC655372 JYS655370:JYY655372 KIO655370:KIU655372 KSK655370:KSQ655372 LCG655370:LCM655372 LMC655370:LMI655372 LVY655370:LWE655372 MFU655370:MGA655372 MPQ655370:MPW655372 MZM655370:MZS655372 NJI655370:NJO655372 NTE655370:NTK655372 ODA655370:ODG655372 OMW655370:ONC655372 OWS655370:OWY655372 PGO655370:PGU655372 PQK655370:PQQ655372 QAG655370:QAM655372 QKC655370:QKI655372 QTY655370:QUE655372 RDU655370:REA655372 RNQ655370:RNW655372 RXM655370:RXS655372 SHI655370:SHO655372 SRE655370:SRK655372 TBA655370:TBG655372 TKW655370:TLC655372 TUS655370:TUY655372 UEO655370:UEU655372 UOK655370:UOQ655372 UYG655370:UYM655372 VIC655370:VII655372 VRY655370:VSE655372 WBU655370:WCA655372 WLQ655370:WLW655372 WVM655370:WVS655372 E720906:K720908 JA720906:JG720908 SW720906:TC720908 ACS720906:ACY720908 AMO720906:AMU720908 AWK720906:AWQ720908 BGG720906:BGM720908 BQC720906:BQI720908 BZY720906:CAE720908 CJU720906:CKA720908 CTQ720906:CTW720908 DDM720906:DDS720908 DNI720906:DNO720908 DXE720906:DXK720908 EHA720906:EHG720908 EQW720906:ERC720908 FAS720906:FAY720908 FKO720906:FKU720908 FUK720906:FUQ720908 GEG720906:GEM720908 GOC720906:GOI720908 GXY720906:GYE720908 HHU720906:HIA720908 HRQ720906:HRW720908 IBM720906:IBS720908 ILI720906:ILO720908 IVE720906:IVK720908 JFA720906:JFG720908 JOW720906:JPC720908 JYS720906:JYY720908 KIO720906:KIU720908 KSK720906:KSQ720908 LCG720906:LCM720908 LMC720906:LMI720908 LVY720906:LWE720908 MFU720906:MGA720908 MPQ720906:MPW720908 MZM720906:MZS720908 NJI720906:NJO720908 NTE720906:NTK720908 ODA720906:ODG720908 OMW720906:ONC720908 OWS720906:OWY720908 PGO720906:PGU720908 PQK720906:PQQ720908 QAG720906:QAM720908 QKC720906:QKI720908 QTY720906:QUE720908 RDU720906:REA720908 RNQ720906:RNW720908 RXM720906:RXS720908 SHI720906:SHO720908 SRE720906:SRK720908 TBA720906:TBG720908 TKW720906:TLC720908 TUS720906:TUY720908 UEO720906:UEU720908 UOK720906:UOQ720908 UYG720906:UYM720908 VIC720906:VII720908 VRY720906:VSE720908 WBU720906:WCA720908 WLQ720906:WLW720908 WVM720906:WVS720908 E786442:K786444 JA786442:JG786444 SW786442:TC786444 ACS786442:ACY786444 AMO786442:AMU786444 AWK786442:AWQ786444 BGG786442:BGM786444 BQC786442:BQI786444 BZY786442:CAE786444 CJU786442:CKA786444 CTQ786442:CTW786444 DDM786442:DDS786444 DNI786442:DNO786444 DXE786442:DXK786444 EHA786442:EHG786444 EQW786442:ERC786444 FAS786442:FAY786444 FKO786442:FKU786444 FUK786442:FUQ786444 GEG786442:GEM786444 GOC786442:GOI786444 GXY786442:GYE786444 HHU786442:HIA786444 HRQ786442:HRW786444 IBM786442:IBS786444 ILI786442:ILO786444 IVE786442:IVK786444 JFA786442:JFG786444 JOW786442:JPC786444 JYS786442:JYY786444 KIO786442:KIU786444 KSK786442:KSQ786444 LCG786442:LCM786444 LMC786442:LMI786444 LVY786442:LWE786444 MFU786442:MGA786444 MPQ786442:MPW786444 MZM786442:MZS786444 NJI786442:NJO786444 NTE786442:NTK786444 ODA786442:ODG786444 OMW786442:ONC786444 OWS786442:OWY786444 PGO786442:PGU786444 PQK786442:PQQ786444 QAG786442:QAM786444 QKC786442:QKI786444 QTY786442:QUE786444 RDU786442:REA786444 RNQ786442:RNW786444 RXM786442:RXS786444 SHI786442:SHO786444 SRE786442:SRK786444 TBA786442:TBG786444 TKW786442:TLC786444 TUS786442:TUY786444 UEO786442:UEU786444 UOK786442:UOQ786444 UYG786442:UYM786444 VIC786442:VII786444 VRY786442:VSE786444 WBU786442:WCA786444 WLQ786442:WLW786444 WVM786442:WVS786444 E851978:K851980 JA851978:JG851980 SW851978:TC851980 ACS851978:ACY851980 AMO851978:AMU851980 AWK851978:AWQ851980 BGG851978:BGM851980 BQC851978:BQI851980 BZY851978:CAE851980 CJU851978:CKA851980 CTQ851978:CTW851980 DDM851978:DDS851980 DNI851978:DNO851980 DXE851978:DXK851980 EHA851978:EHG851980 EQW851978:ERC851980 FAS851978:FAY851980 FKO851978:FKU851980 FUK851978:FUQ851980 GEG851978:GEM851980 GOC851978:GOI851980 GXY851978:GYE851980 HHU851978:HIA851980 HRQ851978:HRW851980 IBM851978:IBS851980 ILI851978:ILO851980 IVE851978:IVK851980 JFA851978:JFG851980 JOW851978:JPC851980 JYS851978:JYY851980 KIO851978:KIU851980 KSK851978:KSQ851980 LCG851978:LCM851980 LMC851978:LMI851980 LVY851978:LWE851980 MFU851978:MGA851980 MPQ851978:MPW851980 MZM851978:MZS851980 NJI851978:NJO851980 NTE851978:NTK851980 ODA851978:ODG851980 OMW851978:ONC851980 OWS851978:OWY851980 PGO851978:PGU851980 PQK851978:PQQ851980 QAG851978:QAM851980 QKC851978:QKI851980 QTY851978:QUE851980 RDU851978:REA851980 RNQ851978:RNW851980 RXM851978:RXS851980 SHI851978:SHO851980 SRE851978:SRK851980 TBA851978:TBG851980 TKW851978:TLC851980 TUS851978:TUY851980 UEO851978:UEU851980 UOK851978:UOQ851980 UYG851978:UYM851980 VIC851978:VII851980 VRY851978:VSE851980 WBU851978:WCA851980 WLQ851978:WLW851980 WVM851978:WVS851980 E917514:K917516 JA917514:JG917516 SW917514:TC917516 ACS917514:ACY917516 AMO917514:AMU917516 AWK917514:AWQ917516 BGG917514:BGM917516 BQC917514:BQI917516 BZY917514:CAE917516 CJU917514:CKA917516 CTQ917514:CTW917516 DDM917514:DDS917516 DNI917514:DNO917516 DXE917514:DXK917516 EHA917514:EHG917516 EQW917514:ERC917516 FAS917514:FAY917516 FKO917514:FKU917516 FUK917514:FUQ917516 GEG917514:GEM917516 GOC917514:GOI917516 GXY917514:GYE917516 HHU917514:HIA917516 HRQ917514:HRW917516 IBM917514:IBS917516 ILI917514:ILO917516 IVE917514:IVK917516 JFA917514:JFG917516 JOW917514:JPC917516 JYS917514:JYY917516 KIO917514:KIU917516 KSK917514:KSQ917516 LCG917514:LCM917516 LMC917514:LMI917516 LVY917514:LWE917516 MFU917514:MGA917516 MPQ917514:MPW917516 MZM917514:MZS917516 NJI917514:NJO917516 NTE917514:NTK917516 ODA917514:ODG917516 OMW917514:ONC917516 OWS917514:OWY917516 PGO917514:PGU917516 PQK917514:PQQ917516 QAG917514:QAM917516 QKC917514:QKI917516 QTY917514:QUE917516 RDU917514:REA917516 RNQ917514:RNW917516 RXM917514:RXS917516 SHI917514:SHO917516 SRE917514:SRK917516 TBA917514:TBG917516 TKW917514:TLC917516 TUS917514:TUY917516 UEO917514:UEU917516 UOK917514:UOQ917516 UYG917514:UYM917516 VIC917514:VII917516 VRY917514:VSE917516 WBU917514:WCA917516 WLQ917514:WLW917516 WVM917514:WVS917516 E983050:K983052 JA983050:JG983052 SW983050:TC983052 ACS983050:ACY983052 AMO983050:AMU983052 AWK983050:AWQ983052 BGG983050:BGM983052 BQC983050:BQI983052 BZY983050:CAE983052 CJU983050:CKA983052 CTQ983050:CTW983052 DDM983050:DDS983052 DNI983050:DNO983052 DXE983050:DXK983052 EHA983050:EHG983052 EQW983050:ERC983052 FAS983050:FAY983052 FKO983050:FKU983052 FUK983050:FUQ983052 GEG983050:GEM983052 GOC983050:GOI983052 GXY983050:GYE983052 HHU983050:HIA983052 HRQ983050:HRW983052 IBM983050:IBS983052 ILI983050:ILO983052 IVE983050:IVK983052 JFA983050:JFG983052 JOW983050:JPC983052 JYS983050:JYY983052 KIO983050:KIU983052 KSK983050:KSQ983052 LCG983050:LCM983052 LMC983050:LMI983052 LVY983050:LWE983052 MFU983050:MGA983052 MPQ983050:MPW983052 MZM983050:MZS983052 NJI983050:NJO983052 NTE983050:NTK983052 ODA983050:ODG983052 OMW983050:ONC983052 OWS983050:OWY983052 PGO983050:PGU983052 PQK983050:PQQ983052 QAG983050:QAM983052 QKC983050:QKI983052 QTY983050:QUE983052 RDU983050:REA983052 RNQ983050:RNW983052 RXM983050:RXS983052 SHI983050:SHO983052 SRE983050:SRK983052 TBA983050:TBG983052 TKW983050:TLC983052 TUS983050:TUY983052 UEO983050:UEU983052 UOK983050:UOQ983052 UYG983050:UYM983052 VIC983050:VII983052 VRY983050:VSE983052 WBU983050:WCA983052 WLQ983050:WLW983052 WVM983050:WVS983052"/>
  </dataValidations>
  <pageMargins left="0.70866141732283472" right="0.70866141732283472" top="0.74803149606299213" bottom="0.74803149606299213" header="0.31496062992125984" footer="0.31496062992125984"/>
  <pageSetup paperSize="9" scale="74" fitToHeight="0" orientation="portrait" cellComments="asDisplayed" r:id="rId1"/>
  <rowBreaks count="1" manualBreakCount="1">
    <brk id="32"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R75"/>
  <sheetViews>
    <sheetView view="pageBreakPreview" topLeftCell="A37" zoomScale="85" zoomScaleNormal="100" zoomScaleSheetLayoutView="85" workbookViewId="0">
      <selection activeCell="J50" sqref="J50"/>
    </sheetView>
  </sheetViews>
  <sheetFormatPr defaultRowHeight="12.75" x14ac:dyDescent="0.2"/>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x14ac:dyDescent="0.2">
      <c r="A1" s="559" t="s">
        <v>30</v>
      </c>
      <c r="B1" s="560"/>
      <c r="C1" s="560"/>
      <c r="D1" s="560"/>
      <c r="E1" s="560"/>
      <c r="F1" s="560"/>
      <c r="G1" s="560"/>
      <c r="H1" s="560"/>
      <c r="I1" s="561"/>
    </row>
    <row r="2" spans="1:9" ht="30" customHeight="1" thickBot="1" x14ac:dyDescent="0.25">
      <c r="A2" s="26">
        <v>1</v>
      </c>
      <c r="B2" s="522" t="s">
        <v>79</v>
      </c>
      <c r="C2" s="522"/>
      <c r="D2" s="522"/>
      <c r="E2" s="523"/>
      <c r="F2" s="526" t="s">
        <v>1359</v>
      </c>
      <c r="G2" s="526"/>
      <c r="H2" s="526"/>
      <c r="I2" s="527"/>
    </row>
    <row r="3" spans="1:9" ht="15" customHeight="1" thickBot="1" x14ac:dyDescent="0.25">
      <c r="A3" s="473"/>
      <c r="B3" s="473"/>
      <c r="C3" s="473"/>
      <c r="D3" s="473"/>
      <c r="E3" s="473"/>
      <c r="F3" s="473"/>
      <c r="G3" s="473"/>
      <c r="H3" s="473"/>
      <c r="I3" s="473"/>
    </row>
    <row r="4" spans="1:9" ht="30" customHeight="1" x14ac:dyDescent="0.2">
      <c r="A4" s="508" t="s">
        <v>4</v>
      </c>
      <c r="B4" s="509"/>
      <c r="C4" s="509"/>
      <c r="D4" s="509"/>
      <c r="E4" s="509"/>
      <c r="F4" s="509"/>
      <c r="G4" s="509"/>
      <c r="H4" s="509"/>
      <c r="I4" s="510"/>
    </row>
    <row r="5" spans="1:9" ht="30" customHeight="1" x14ac:dyDescent="0.2">
      <c r="A5" s="36">
        <v>2</v>
      </c>
      <c r="B5" s="524" t="s">
        <v>21</v>
      </c>
      <c r="C5" s="524"/>
      <c r="D5" s="525"/>
      <c r="E5" s="479" t="s">
        <v>89</v>
      </c>
      <c r="F5" s="479"/>
      <c r="G5" s="479"/>
      <c r="H5" s="479"/>
      <c r="I5" s="528"/>
    </row>
    <row r="6" spans="1:9" ht="30" customHeight="1" x14ac:dyDescent="0.25">
      <c r="A6" s="36">
        <v>3</v>
      </c>
      <c r="B6" s="503" t="s">
        <v>76</v>
      </c>
      <c r="C6" s="503"/>
      <c r="D6" s="504"/>
      <c r="E6" s="529" t="s">
        <v>136</v>
      </c>
      <c r="F6" s="530"/>
      <c r="G6" s="530"/>
      <c r="H6" s="530"/>
      <c r="I6" s="531"/>
    </row>
    <row r="7" spans="1:9" ht="30" customHeight="1" x14ac:dyDescent="0.25">
      <c r="A7" s="36">
        <v>4</v>
      </c>
      <c r="B7" s="503" t="s">
        <v>31</v>
      </c>
      <c r="C7" s="503"/>
      <c r="D7" s="504"/>
      <c r="E7" s="529" t="s">
        <v>1366</v>
      </c>
      <c r="F7" s="530"/>
      <c r="G7" s="530"/>
      <c r="H7" s="530"/>
      <c r="I7" s="531"/>
    </row>
    <row r="8" spans="1:9" ht="30" customHeight="1" x14ac:dyDescent="0.25">
      <c r="A8" s="36">
        <v>5</v>
      </c>
      <c r="B8" s="503" t="s">
        <v>36</v>
      </c>
      <c r="C8" s="503"/>
      <c r="D8" s="504"/>
      <c r="E8" s="515" t="s">
        <v>921</v>
      </c>
      <c r="F8" s="516"/>
      <c r="G8" s="516"/>
      <c r="H8" s="516"/>
      <c r="I8" s="517"/>
    </row>
    <row r="9" spans="1:9" ht="83.25" customHeight="1" thickBot="1" x14ac:dyDescent="0.25">
      <c r="A9" s="26">
        <v>6</v>
      </c>
      <c r="B9" s="505" t="s">
        <v>22</v>
      </c>
      <c r="C9" s="506"/>
      <c r="D9" s="507"/>
      <c r="E9" s="470" t="s">
        <v>1338</v>
      </c>
      <c r="F9" s="471"/>
      <c r="G9" s="471"/>
      <c r="H9" s="471"/>
      <c r="I9" s="472"/>
    </row>
    <row r="10" spans="1:9" ht="15" customHeight="1" thickBot="1" x14ac:dyDescent="0.25">
      <c r="A10" s="473"/>
      <c r="B10" s="473"/>
      <c r="C10" s="473"/>
      <c r="D10" s="473"/>
      <c r="E10" s="473"/>
      <c r="F10" s="473"/>
      <c r="G10" s="473"/>
      <c r="H10" s="473"/>
      <c r="I10" s="473"/>
    </row>
    <row r="11" spans="1:9" ht="30" customHeight="1" x14ac:dyDescent="0.2">
      <c r="A11" s="508" t="s">
        <v>32</v>
      </c>
      <c r="B11" s="509"/>
      <c r="C11" s="509"/>
      <c r="D11" s="509"/>
      <c r="E11" s="509"/>
      <c r="F11" s="509"/>
      <c r="G11" s="509"/>
      <c r="H11" s="509"/>
      <c r="I11" s="510"/>
    </row>
    <row r="12" spans="1:9" ht="101.25" customHeight="1" x14ac:dyDescent="0.2">
      <c r="A12" s="39">
        <v>7</v>
      </c>
      <c r="B12" s="55" t="s">
        <v>53</v>
      </c>
      <c r="C12" s="512" t="s">
        <v>1665</v>
      </c>
      <c r="D12" s="513"/>
      <c r="E12" s="513"/>
      <c r="F12" s="513"/>
      <c r="G12" s="513"/>
      <c r="H12" s="514"/>
      <c r="I12" s="13"/>
    </row>
    <row r="13" spans="1:9" ht="63" customHeight="1" x14ac:dyDescent="0.2">
      <c r="A13" s="518">
        <v>8</v>
      </c>
      <c r="B13" s="511" t="s">
        <v>100</v>
      </c>
      <c r="C13" s="580" t="s">
        <v>1367</v>
      </c>
      <c r="D13" s="581"/>
      <c r="E13" s="581"/>
      <c r="F13" s="581"/>
      <c r="G13" s="581"/>
      <c r="H13" s="581"/>
      <c r="I13" s="582"/>
    </row>
    <row r="14" spans="1:9" ht="69" hidden="1" customHeight="1" x14ac:dyDescent="0.2">
      <c r="A14" s="518"/>
      <c r="B14" s="511"/>
      <c r="C14" s="583"/>
      <c r="D14" s="584"/>
      <c r="E14" s="584"/>
      <c r="F14" s="584"/>
      <c r="G14" s="584"/>
      <c r="H14" s="584"/>
      <c r="I14" s="585"/>
    </row>
    <row r="15" spans="1:9" ht="109.5" customHeight="1" x14ac:dyDescent="0.2">
      <c r="A15" s="101">
        <v>9</v>
      </c>
      <c r="B15" s="102" t="s">
        <v>99</v>
      </c>
      <c r="C15" s="497" t="s">
        <v>1940</v>
      </c>
      <c r="D15" s="497"/>
      <c r="E15" s="497"/>
      <c r="F15" s="497"/>
      <c r="G15" s="497"/>
      <c r="H15" s="497"/>
      <c r="I15" s="498"/>
    </row>
    <row r="16" spans="1:9" ht="30" customHeight="1" x14ac:dyDescent="0.2">
      <c r="A16" s="518">
        <v>10</v>
      </c>
      <c r="B16" s="511" t="s">
        <v>91</v>
      </c>
      <c r="C16" s="534" t="s">
        <v>153</v>
      </c>
      <c r="D16" s="535"/>
      <c r="E16" s="535"/>
      <c r="F16" s="535"/>
      <c r="G16" s="535"/>
      <c r="H16" s="536"/>
      <c r="I16" s="19"/>
    </row>
    <row r="17" spans="1:13" ht="30" customHeight="1" x14ac:dyDescent="0.2">
      <c r="A17" s="518"/>
      <c r="B17" s="511"/>
      <c r="C17" s="499" t="s">
        <v>0</v>
      </c>
      <c r="D17" s="499"/>
      <c r="E17" s="500" t="s">
        <v>160</v>
      </c>
      <c r="F17" s="500"/>
      <c r="G17" s="500"/>
      <c r="H17" s="500"/>
      <c r="I17" s="501"/>
    </row>
    <row r="18" spans="1:13" ht="30" customHeight="1" x14ac:dyDescent="0.2">
      <c r="A18" s="518"/>
      <c r="B18" s="511"/>
      <c r="C18" s="499" t="s">
        <v>97</v>
      </c>
      <c r="D18" s="499"/>
      <c r="E18" s="500" t="s">
        <v>160</v>
      </c>
      <c r="F18" s="500"/>
      <c r="G18" s="500"/>
      <c r="H18" s="500"/>
      <c r="I18" s="501"/>
    </row>
    <row r="19" spans="1:13" ht="30" customHeight="1" x14ac:dyDescent="0.2">
      <c r="A19" s="518"/>
      <c r="B19" s="511"/>
      <c r="C19" s="499" t="s">
        <v>1</v>
      </c>
      <c r="D19" s="499"/>
      <c r="E19" s="500" t="s">
        <v>160</v>
      </c>
      <c r="F19" s="532"/>
      <c r="G19" s="532"/>
      <c r="H19" s="532"/>
      <c r="I19" s="533"/>
    </row>
    <row r="20" spans="1:13" ht="30" customHeight="1" x14ac:dyDescent="0.2">
      <c r="A20" s="564"/>
      <c r="B20" s="566"/>
      <c r="C20" s="499" t="s">
        <v>96</v>
      </c>
      <c r="D20" s="499"/>
      <c r="E20" s="500" t="s">
        <v>160</v>
      </c>
      <c r="F20" s="532"/>
      <c r="G20" s="532"/>
      <c r="H20" s="532"/>
      <c r="I20" s="533"/>
    </row>
    <row r="21" spans="1:13" ht="30" customHeight="1" thickBot="1" x14ac:dyDescent="0.25">
      <c r="A21" s="565"/>
      <c r="B21" s="567"/>
      <c r="C21" s="577" t="s">
        <v>12</v>
      </c>
      <c r="D21" s="577"/>
      <c r="E21" s="578" t="s">
        <v>160</v>
      </c>
      <c r="F21" s="578"/>
      <c r="G21" s="578"/>
      <c r="H21" s="578"/>
      <c r="I21" s="579"/>
    </row>
    <row r="22" spans="1:13" ht="15" customHeight="1" thickBot="1" x14ac:dyDescent="0.25">
      <c r="A22" s="502"/>
      <c r="B22" s="502"/>
      <c r="C22" s="502"/>
      <c r="D22" s="502"/>
      <c r="E22" s="502"/>
      <c r="F22" s="502"/>
      <c r="G22" s="502"/>
      <c r="H22" s="502"/>
      <c r="I22" s="3"/>
    </row>
    <row r="23" spans="1:13" ht="30" customHeight="1" x14ac:dyDescent="0.2">
      <c r="A23" s="40">
        <v>11</v>
      </c>
      <c r="B23" s="27" t="s">
        <v>13</v>
      </c>
      <c r="C23" s="571" t="s">
        <v>137</v>
      </c>
      <c r="D23" s="572"/>
      <c r="E23" s="572"/>
      <c r="F23" s="572"/>
      <c r="G23" s="572"/>
      <c r="H23" s="572"/>
      <c r="I23" s="573"/>
    </row>
    <row r="24" spans="1:13" ht="54" customHeight="1" thickBot="1" x14ac:dyDescent="0.25">
      <c r="A24" s="26">
        <v>12</v>
      </c>
      <c r="B24" s="28" t="s">
        <v>33</v>
      </c>
      <c r="C24" s="568" t="s">
        <v>1372</v>
      </c>
      <c r="D24" s="569"/>
      <c r="E24" s="569"/>
      <c r="F24" s="569"/>
      <c r="G24" s="569"/>
      <c r="H24" s="569"/>
      <c r="I24" s="570"/>
    </row>
    <row r="25" spans="1:13" ht="15" customHeight="1" thickBot="1" x14ac:dyDescent="0.25">
      <c r="A25" s="502"/>
      <c r="B25" s="502"/>
      <c r="C25" s="502"/>
      <c r="D25" s="502"/>
      <c r="E25" s="502"/>
      <c r="F25" s="502"/>
      <c r="G25" s="502"/>
      <c r="H25" s="502"/>
      <c r="I25" s="4"/>
    </row>
    <row r="26" spans="1:13" ht="30" customHeight="1" x14ac:dyDescent="0.2">
      <c r="A26" s="40">
        <v>13</v>
      </c>
      <c r="B26" s="27" t="s">
        <v>34</v>
      </c>
      <c r="C26" s="571" t="s">
        <v>72</v>
      </c>
      <c r="D26" s="572"/>
      <c r="E26" s="572"/>
      <c r="F26" s="572"/>
      <c r="G26" s="572"/>
      <c r="H26" s="572"/>
      <c r="I26" s="573"/>
    </row>
    <row r="27" spans="1:13" ht="30" customHeight="1" x14ac:dyDescent="0.2">
      <c r="A27" s="36">
        <v>14</v>
      </c>
      <c r="B27" s="29" t="s">
        <v>35</v>
      </c>
      <c r="C27" s="574" t="s">
        <v>138</v>
      </c>
      <c r="D27" s="575"/>
      <c r="E27" s="575"/>
      <c r="F27" s="575"/>
      <c r="G27" s="575"/>
      <c r="H27" s="575"/>
      <c r="I27" s="576"/>
    </row>
    <row r="28" spans="1:13" ht="77.25" customHeight="1" thickBot="1" x14ac:dyDescent="0.25">
      <c r="A28" s="36">
        <v>15</v>
      </c>
      <c r="B28" s="29" t="s">
        <v>2</v>
      </c>
      <c r="C28" s="574" t="s">
        <v>139</v>
      </c>
      <c r="D28" s="575"/>
      <c r="E28" s="575"/>
      <c r="F28" s="575"/>
      <c r="G28" s="575"/>
      <c r="H28" s="575"/>
      <c r="I28" s="576"/>
      <c r="M28" s="103"/>
    </row>
    <row r="29" spans="1:13" ht="15" customHeight="1" thickBot="1" x14ac:dyDescent="0.25">
      <c r="A29" s="502"/>
      <c r="B29" s="502"/>
      <c r="C29" s="502"/>
      <c r="D29" s="502"/>
      <c r="E29" s="502"/>
      <c r="F29" s="502"/>
      <c r="G29" s="502"/>
      <c r="H29" s="502"/>
      <c r="I29" s="502"/>
    </row>
    <row r="30" spans="1:13" ht="409.5" customHeight="1" x14ac:dyDescent="0.2">
      <c r="A30" s="40">
        <v>16</v>
      </c>
      <c r="B30" s="27" t="s">
        <v>10</v>
      </c>
      <c r="C30" s="541" t="s">
        <v>1942</v>
      </c>
      <c r="D30" s="541"/>
      <c r="E30" s="541"/>
      <c r="F30" s="541"/>
      <c r="G30" s="541"/>
      <c r="H30" s="541"/>
      <c r="I30" s="542"/>
    </row>
    <row r="31" spans="1:13" ht="51.75" customHeight="1" thickBot="1" x14ac:dyDescent="0.25">
      <c r="A31" s="26">
        <v>17</v>
      </c>
      <c r="B31" s="28" t="s">
        <v>11</v>
      </c>
      <c r="C31" s="562" t="s">
        <v>156</v>
      </c>
      <c r="D31" s="562"/>
      <c r="E31" s="562"/>
      <c r="F31" s="562"/>
      <c r="G31" s="562"/>
      <c r="H31" s="562"/>
      <c r="I31" s="563"/>
    </row>
    <row r="32" spans="1:13" ht="15" customHeight="1" thickBot="1" x14ac:dyDescent="0.25">
      <c r="A32" s="543"/>
      <c r="B32" s="543"/>
      <c r="C32" s="543"/>
      <c r="D32" s="543"/>
      <c r="E32" s="543"/>
      <c r="F32" s="543"/>
      <c r="G32" s="543"/>
      <c r="H32" s="543"/>
      <c r="I32" s="543"/>
    </row>
    <row r="33" spans="1:18" ht="30" customHeight="1" thickBot="1" x14ac:dyDescent="0.25">
      <c r="A33" s="40">
        <v>18</v>
      </c>
      <c r="B33" s="27" t="s">
        <v>37</v>
      </c>
      <c r="C33" s="30" t="s">
        <v>38</v>
      </c>
      <c r="D33" s="248">
        <v>2016</v>
      </c>
      <c r="E33" s="249" t="s">
        <v>39</v>
      </c>
      <c r="F33" s="249" t="s">
        <v>1368</v>
      </c>
      <c r="G33" s="248" t="s">
        <v>40</v>
      </c>
      <c r="H33" s="550">
        <v>11</v>
      </c>
      <c r="I33" s="551"/>
    </row>
    <row r="34" spans="1:18" ht="30" customHeight="1" thickBot="1" x14ac:dyDescent="0.25">
      <c r="A34" s="26">
        <v>19</v>
      </c>
      <c r="B34" s="28" t="s">
        <v>20</v>
      </c>
      <c r="C34" s="31" t="s">
        <v>38</v>
      </c>
      <c r="D34" s="248">
        <v>2016</v>
      </c>
      <c r="E34" s="250" t="s">
        <v>39</v>
      </c>
      <c r="F34" s="249" t="s">
        <v>1368</v>
      </c>
      <c r="G34" s="251" t="s">
        <v>40</v>
      </c>
      <c r="H34" s="550">
        <v>12</v>
      </c>
      <c r="I34" s="551"/>
    </row>
    <row r="35" spans="1:18" ht="15" customHeight="1" thickBot="1" x14ac:dyDescent="0.25">
      <c r="A35" s="549"/>
      <c r="B35" s="549"/>
      <c r="C35" s="549"/>
      <c r="D35" s="549"/>
      <c r="E35" s="549"/>
      <c r="F35" s="549"/>
      <c r="G35" s="549"/>
      <c r="H35" s="549"/>
      <c r="I35" s="549"/>
    </row>
    <row r="36" spans="1:18" ht="30" customHeight="1" thickBot="1" x14ac:dyDescent="0.25">
      <c r="A36" s="40">
        <v>20</v>
      </c>
      <c r="B36" s="27" t="s">
        <v>16</v>
      </c>
      <c r="C36" s="546">
        <v>228000000</v>
      </c>
      <c r="D36" s="547"/>
      <c r="E36" s="547"/>
      <c r="F36" s="547"/>
      <c r="G36" s="547"/>
      <c r="H36" s="547"/>
      <c r="I36" s="548"/>
      <c r="J36" s="74"/>
    </row>
    <row r="37" spans="1:18" ht="30" customHeight="1" x14ac:dyDescent="0.2">
      <c r="A37" s="36">
        <v>21</v>
      </c>
      <c r="B37" s="29" t="s">
        <v>17</v>
      </c>
      <c r="C37" s="546">
        <v>193800000</v>
      </c>
      <c r="D37" s="547"/>
      <c r="E37" s="547"/>
      <c r="F37" s="547"/>
      <c r="G37" s="547"/>
      <c r="H37" s="547"/>
      <c r="I37" s="548"/>
      <c r="J37" s="74"/>
    </row>
    <row r="38" spans="1:18" ht="30" customHeight="1" x14ac:dyDescent="0.2">
      <c r="A38" s="36">
        <v>22</v>
      </c>
      <c r="B38" s="29" t="s">
        <v>15</v>
      </c>
      <c r="C38" s="552">
        <f>C37/C36*100</f>
        <v>85</v>
      </c>
      <c r="D38" s="552"/>
      <c r="E38" s="552"/>
      <c r="F38" s="552"/>
      <c r="G38" s="552"/>
      <c r="H38" s="552"/>
      <c r="I38" s="553"/>
    </row>
    <row r="39" spans="1:18" ht="30" customHeight="1" thickBot="1" x14ac:dyDescent="0.25">
      <c r="A39" s="36">
        <v>23</v>
      </c>
      <c r="B39" s="29" t="s">
        <v>115</v>
      </c>
      <c r="C39" s="554" t="s">
        <v>1666</v>
      </c>
      <c r="D39" s="554"/>
      <c r="E39" s="554"/>
      <c r="F39" s="554"/>
      <c r="G39" s="554"/>
      <c r="H39" s="554"/>
      <c r="I39" s="555"/>
    </row>
    <row r="40" spans="1:18" ht="30" customHeight="1" thickBot="1" x14ac:dyDescent="0.25">
      <c r="A40" s="26">
        <v>24</v>
      </c>
      <c r="B40" s="28" t="s">
        <v>116</v>
      </c>
      <c r="C40" s="546" t="s">
        <v>1666</v>
      </c>
      <c r="D40" s="547"/>
      <c r="E40" s="547"/>
      <c r="F40" s="547"/>
      <c r="G40" s="547"/>
      <c r="H40" s="547"/>
      <c r="I40" s="548"/>
    </row>
    <row r="41" spans="1:18" ht="15" customHeight="1" thickBot="1" x14ac:dyDescent="0.25">
      <c r="A41" s="441"/>
      <c r="B41" s="441"/>
      <c r="C41" s="441"/>
      <c r="D41" s="441"/>
      <c r="E41" s="441"/>
      <c r="F41" s="441"/>
      <c r="G41" s="441"/>
      <c r="H41" s="441"/>
      <c r="I41" s="441"/>
    </row>
    <row r="42" spans="1:18" ht="30" customHeight="1" x14ac:dyDescent="0.2">
      <c r="A42" s="538">
        <v>25</v>
      </c>
      <c r="B42" s="519" t="s">
        <v>77</v>
      </c>
      <c r="C42" s="520"/>
      <c r="D42" s="520"/>
      <c r="E42" s="520"/>
      <c r="F42" s="520"/>
      <c r="G42" s="520"/>
      <c r="H42" s="521"/>
      <c r="I42" s="12" t="s">
        <v>6</v>
      </c>
      <c r="L42" s="537"/>
      <c r="M42" s="537"/>
      <c r="N42" s="537"/>
      <c r="O42" s="537"/>
      <c r="P42" s="537"/>
      <c r="Q42" s="537"/>
      <c r="R42" s="537"/>
    </row>
    <row r="43" spans="1:18" ht="89.25" customHeight="1" x14ac:dyDescent="0.2">
      <c r="A43" s="539"/>
      <c r="B43" s="32" t="s">
        <v>80</v>
      </c>
      <c r="C43" s="556" t="s">
        <v>78</v>
      </c>
      <c r="D43" s="556"/>
      <c r="E43" s="557" t="s">
        <v>19</v>
      </c>
      <c r="F43" s="558"/>
      <c r="G43" s="33" t="s">
        <v>81</v>
      </c>
      <c r="H43" s="34" t="s">
        <v>92</v>
      </c>
      <c r="I43" s="16"/>
      <c r="L43" s="15"/>
      <c r="M43" s="15"/>
      <c r="N43" s="71"/>
      <c r="O43" s="71"/>
      <c r="P43" s="71"/>
      <c r="Q43" s="71"/>
      <c r="R43" s="71"/>
    </row>
    <row r="44" spans="1:18" ht="30" customHeight="1" x14ac:dyDescent="0.2">
      <c r="A44" s="539"/>
      <c r="B44" s="105" t="s">
        <v>140</v>
      </c>
      <c r="C44" s="494" t="s">
        <v>141</v>
      </c>
      <c r="D44" s="495"/>
      <c r="E44" s="492" t="s">
        <v>142</v>
      </c>
      <c r="F44" s="493"/>
      <c r="G44" s="287">
        <v>591500</v>
      </c>
      <c r="H44" s="490">
        <v>1090529</v>
      </c>
      <c r="I44" s="491"/>
      <c r="N44" s="71"/>
      <c r="O44" s="71"/>
      <c r="P44" s="71"/>
      <c r="Q44" s="71"/>
      <c r="R44" s="71"/>
    </row>
    <row r="45" spans="1:18" ht="30" customHeight="1" x14ac:dyDescent="0.2">
      <c r="A45" s="539"/>
      <c r="B45" s="105" t="s">
        <v>143</v>
      </c>
      <c r="C45" s="494" t="s">
        <v>144</v>
      </c>
      <c r="D45" s="495"/>
      <c r="E45" s="492" t="s">
        <v>145</v>
      </c>
      <c r="F45" s="493"/>
      <c r="G45" s="106">
        <v>38</v>
      </c>
      <c r="H45" s="488">
        <v>79</v>
      </c>
      <c r="I45" s="598"/>
      <c r="N45" s="71"/>
      <c r="O45" s="71"/>
      <c r="P45" s="71"/>
      <c r="Q45" s="71"/>
      <c r="R45" s="71"/>
    </row>
    <row r="46" spans="1:18" ht="95.25" customHeight="1" x14ac:dyDescent="0.2">
      <c r="A46" s="539"/>
      <c r="B46" s="105" t="s">
        <v>1374</v>
      </c>
      <c r="C46" s="494" t="s">
        <v>144</v>
      </c>
      <c r="D46" s="495"/>
      <c r="E46" s="492" t="s">
        <v>145</v>
      </c>
      <c r="F46" s="493"/>
      <c r="G46" s="106">
        <v>38</v>
      </c>
      <c r="H46" s="488">
        <v>79</v>
      </c>
      <c r="I46" s="489"/>
      <c r="N46" s="71"/>
      <c r="O46" s="71"/>
      <c r="P46" s="71"/>
      <c r="Q46" s="71"/>
      <c r="R46" s="71"/>
    </row>
    <row r="47" spans="1:18" ht="72.75" customHeight="1" x14ac:dyDescent="0.2">
      <c r="A47" s="539"/>
      <c r="B47" s="105" t="s">
        <v>1569</v>
      </c>
      <c r="C47" s="494" t="s">
        <v>144</v>
      </c>
      <c r="D47" s="495"/>
      <c r="E47" s="492" t="s">
        <v>145</v>
      </c>
      <c r="F47" s="496"/>
      <c r="G47" s="287">
        <v>17</v>
      </c>
      <c r="H47" s="404">
        <v>54</v>
      </c>
      <c r="I47" s="417"/>
      <c r="N47" s="107"/>
      <c r="O47" s="107"/>
      <c r="P47" s="107"/>
      <c r="Q47" s="107"/>
      <c r="R47" s="107"/>
    </row>
    <row r="48" spans="1:18" ht="57" customHeight="1" x14ac:dyDescent="0.2">
      <c r="A48" s="539"/>
      <c r="B48" s="105" t="s">
        <v>1570</v>
      </c>
      <c r="C48" s="494" t="s">
        <v>144</v>
      </c>
      <c r="D48" s="495"/>
      <c r="E48" s="492" t="s">
        <v>145</v>
      </c>
      <c r="F48" s="496"/>
      <c r="G48" s="287">
        <v>0</v>
      </c>
      <c r="H48" s="404">
        <v>20</v>
      </c>
      <c r="I48" s="417"/>
      <c r="N48" s="107"/>
      <c r="O48" s="107"/>
      <c r="P48" s="107"/>
      <c r="Q48" s="107"/>
      <c r="R48" s="107"/>
    </row>
    <row r="49" spans="1:18" ht="60.75" customHeight="1" x14ac:dyDescent="0.2">
      <c r="A49" s="539"/>
      <c r="B49" s="105" t="s">
        <v>1444</v>
      </c>
      <c r="C49" s="494" t="s">
        <v>144</v>
      </c>
      <c r="D49" s="495"/>
      <c r="E49" s="492" t="s">
        <v>145</v>
      </c>
      <c r="F49" s="496"/>
      <c r="G49" s="287">
        <v>17</v>
      </c>
      <c r="H49" s="404">
        <v>34</v>
      </c>
      <c r="I49" s="417"/>
      <c r="N49" s="107"/>
      <c r="O49" s="107"/>
      <c r="P49" s="107"/>
      <c r="Q49" s="107"/>
      <c r="R49" s="107"/>
    </row>
    <row r="50" spans="1:18" ht="35.25" customHeight="1" x14ac:dyDescent="0.2">
      <c r="A50" s="539"/>
      <c r="B50" s="105" t="s">
        <v>151</v>
      </c>
      <c r="C50" s="494" t="s">
        <v>144</v>
      </c>
      <c r="D50" s="495"/>
      <c r="E50" s="492" t="s">
        <v>146</v>
      </c>
      <c r="F50" s="493"/>
      <c r="G50" s="106">
        <v>87000000</v>
      </c>
      <c r="H50" s="490">
        <v>358000000</v>
      </c>
      <c r="I50" s="491"/>
      <c r="N50" s="71"/>
      <c r="O50" s="71"/>
      <c r="P50" s="71"/>
      <c r="Q50" s="71"/>
      <c r="R50" s="71"/>
    </row>
    <row r="51" spans="1:18" ht="48" customHeight="1" x14ac:dyDescent="0.2">
      <c r="A51" s="539"/>
      <c r="B51" s="105" t="s">
        <v>147</v>
      </c>
      <c r="C51" s="494" t="s">
        <v>141</v>
      </c>
      <c r="D51" s="495"/>
      <c r="E51" s="591" t="s">
        <v>148</v>
      </c>
      <c r="F51" s="592"/>
      <c r="G51" s="106" t="s">
        <v>1270</v>
      </c>
      <c r="H51" s="594" t="s">
        <v>160</v>
      </c>
      <c r="I51" s="595"/>
      <c r="N51" s="71"/>
      <c r="O51" s="71"/>
      <c r="P51" s="71"/>
      <c r="Q51" s="71"/>
      <c r="R51" s="71"/>
    </row>
    <row r="52" spans="1:18" ht="30" customHeight="1" x14ac:dyDescent="0.2">
      <c r="A52" s="539"/>
      <c r="B52" s="105" t="s">
        <v>149</v>
      </c>
      <c r="C52" s="494" t="s">
        <v>141</v>
      </c>
      <c r="D52" s="495"/>
      <c r="E52" s="591" t="s">
        <v>148</v>
      </c>
      <c r="F52" s="592"/>
      <c r="G52" s="106" t="s">
        <v>1270</v>
      </c>
      <c r="H52" s="594" t="s">
        <v>160</v>
      </c>
      <c r="I52" s="595"/>
      <c r="N52" s="71"/>
      <c r="O52" s="71"/>
      <c r="P52" s="71"/>
      <c r="Q52" s="71"/>
      <c r="R52" s="71"/>
    </row>
    <row r="53" spans="1:18" ht="53.25" customHeight="1" thickBot="1" x14ac:dyDescent="0.25">
      <c r="A53" s="540"/>
      <c r="B53" s="105" t="s">
        <v>150</v>
      </c>
      <c r="C53" s="589" t="s">
        <v>144</v>
      </c>
      <c r="D53" s="590"/>
      <c r="E53" s="544" t="s">
        <v>145</v>
      </c>
      <c r="F53" s="545"/>
      <c r="G53" s="106" t="s">
        <v>1270</v>
      </c>
      <c r="H53" s="596" t="s">
        <v>160</v>
      </c>
      <c r="I53" s="597"/>
      <c r="N53" s="71"/>
      <c r="O53" s="71"/>
      <c r="P53" s="71"/>
      <c r="Q53" s="71"/>
      <c r="R53" s="71"/>
    </row>
    <row r="54" spans="1:18" ht="15" customHeight="1" thickBot="1" x14ac:dyDescent="0.25">
      <c r="A54" s="593"/>
      <c r="B54" s="593"/>
      <c r="C54" s="593"/>
      <c r="D54" s="593"/>
      <c r="E54" s="593"/>
      <c r="F54" s="593"/>
      <c r="G54" s="593"/>
      <c r="H54" s="593"/>
      <c r="N54" s="71"/>
      <c r="O54" s="71"/>
      <c r="P54" s="71"/>
      <c r="Q54" s="71"/>
      <c r="R54" s="71"/>
    </row>
    <row r="55" spans="1:18" ht="45" customHeight="1" thickBot="1" x14ac:dyDescent="0.25">
      <c r="A55" s="41">
        <v>26</v>
      </c>
      <c r="B55" s="35" t="s">
        <v>3</v>
      </c>
      <c r="C55" s="586" t="s">
        <v>55</v>
      </c>
      <c r="D55" s="586"/>
      <c r="E55" s="586"/>
      <c r="F55" s="586"/>
      <c r="G55" s="586"/>
      <c r="H55" s="586"/>
      <c r="I55" s="587"/>
      <c r="N55" s="71"/>
      <c r="O55" s="71"/>
      <c r="P55" s="71"/>
      <c r="Q55" s="71"/>
      <c r="R55" s="71"/>
    </row>
    <row r="56" spans="1:18" ht="15" customHeight="1" thickBot="1" x14ac:dyDescent="0.25">
      <c r="A56" s="588"/>
      <c r="B56" s="588"/>
      <c r="C56" s="588"/>
      <c r="D56" s="588"/>
      <c r="E56" s="588"/>
      <c r="F56" s="588"/>
      <c r="G56" s="588"/>
      <c r="H56" s="588"/>
      <c r="I56" s="588"/>
    </row>
    <row r="57" spans="1:18" ht="45" customHeight="1" thickBot="1" x14ac:dyDescent="0.25">
      <c r="A57" s="41">
        <v>27</v>
      </c>
      <c r="B57" s="35" t="s">
        <v>18</v>
      </c>
      <c r="C57" s="586" t="s">
        <v>118</v>
      </c>
      <c r="D57" s="586"/>
      <c r="E57" s="586"/>
      <c r="F57" s="586"/>
      <c r="G57" s="586"/>
      <c r="H57" s="586"/>
      <c r="I57" s="587"/>
    </row>
    <row r="58" spans="1:18" ht="15" customHeight="1" x14ac:dyDescent="0.2"/>
    <row r="60" spans="1:18" x14ac:dyDescent="0.2">
      <c r="L60" s="1" t="s">
        <v>82</v>
      </c>
      <c r="M60" s="1" t="s">
        <v>56</v>
      </c>
    </row>
    <row r="61" spans="1:18" x14ac:dyDescent="0.2">
      <c r="L61" s="1" t="s">
        <v>55</v>
      </c>
      <c r="M61" s="1" t="s">
        <v>57</v>
      </c>
      <c r="N61" s="1" t="s">
        <v>72</v>
      </c>
    </row>
    <row r="62" spans="1:18" x14ac:dyDescent="0.2">
      <c r="M62" s="1" t="s">
        <v>58</v>
      </c>
      <c r="N62" s="1" t="s">
        <v>73</v>
      </c>
    </row>
    <row r="63" spans="1:18" x14ac:dyDescent="0.2">
      <c r="M63" s="1" t="s">
        <v>59</v>
      </c>
    </row>
    <row r="64" spans="1:18" x14ac:dyDescent="0.2">
      <c r="M64" s="1" t="s">
        <v>60</v>
      </c>
    </row>
    <row r="65" spans="13:13" x14ac:dyDescent="0.2">
      <c r="M65" s="1" t="s">
        <v>61</v>
      </c>
    </row>
    <row r="66" spans="13:13" x14ac:dyDescent="0.2">
      <c r="M66" s="1" t="s">
        <v>62</v>
      </c>
    </row>
    <row r="67" spans="13:13" x14ac:dyDescent="0.2">
      <c r="M67" s="1" t="s">
        <v>63</v>
      </c>
    </row>
    <row r="68" spans="13:13" x14ac:dyDescent="0.2">
      <c r="M68" s="1" t="s">
        <v>64</v>
      </c>
    </row>
    <row r="69" spans="13:13" x14ac:dyDescent="0.2">
      <c r="M69" s="1" t="s">
        <v>65</v>
      </c>
    </row>
    <row r="70" spans="13:13" x14ac:dyDescent="0.2">
      <c r="M70" s="1" t="s">
        <v>66</v>
      </c>
    </row>
    <row r="71" spans="13:13" x14ac:dyDescent="0.2">
      <c r="M71" s="1" t="s">
        <v>67</v>
      </c>
    </row>
    <row r="72" spans="13:13" x14ac:dyDescent="0.2">
      <c r="M72" s="1" t="s">
        <v>68</v>
      </c>
    </row>
    <row r="73" spans="13:13" x14ac:dyDescent="0.2">
      <c r="M73" s="1" t="s">
        <v>69</v>
      </c>
    </row>
    <row r="74" spans="13:13" x14ac:dyDescent="0.2">
      <c r="M74" s="1" t="s">
        <v>70</v>
      </c>
    </row>
    <row r="75" spans="13:13" x14ac:dyDescent="0.2">
      <c r="M75" s="1" t="s">
        <v>71</v>
      </c>
    </row>
  </sheetData>
  <mergeCells count="91">
    <mergeCell ref="C57:I57"/>
    <mergeCell ref="A56:I56"/>
    <mergeCell ref="C44:D44"/>
    <mergeCell ref="C51:D51"/>
    <mergeCell ref="C52:D52"/>
    <mergeCell ref="C53:D53"/>
    <mergeCell ref="E44:F44"/>
    <mergeCell ref="E51:F51"/>
    <mergeCell ref="E52:F52"/>
    <mergeCell ref="C55:I55"/>
    <mergeCell ref="A54:H54"/>
    <mergeCell ref="H44:I44"/>
    <mergeCell ref="H51:I51"/>
    <mergeCell ref="H52:I52"/>
    <mergeCell ref="H53:I53"/>
    <mergeCell ref="H45:I45"/>
    <mergeCell ref="A1:I1"/>
    <mergeCell ref="H33:I33"/>
    <mergeCell ref="C31:I31"/>
    <mergeCell ref="A16:A21"/>
    <mergeCell ref="B16:B21"/>
    <mergeCell ref="C19:D19"/>
    <mergeCell ref="C24:I24"/>
    <mergeCell ref="C26:I26"/>
    <mergeCell ref="C27:I27"/>
    <mergeCell ref="C28:I28"/>
    <mergeCell ref="C23:I23"/>
    <mergeCell ref="E19:I19"/>
    <mergeCell ref="C21:D21"/>
    <mergeCell ref="E21:I21"/>
    <mergeCell ref="E9:I9"/>
    <mergeCell ref="C13:I14"/>
    <mergeCell ref="E7:I7"/>
    <mergeCell ref="L42:R42"/>
    <mergeCell ref="A42:A53"/>
    <mergeCell ref="C30:I30"/>
    <mergeCell ref="A32:I32"/>
    <mergeCell ref="A41:I41"/>
    <mergeCell ref="E53:F53"/>
    <mergeCell ref="C36:I36"/>
    <mergeCell ref="C37:I37"/>
    <mergeCell ref="A35:I35"/>
    <mergeCell ref="H34:I34"/>
    <mergeCell ref="C40:I40"/>
    <mergeCell ref="C38:I38"/>
    <mergeCell ref="C39:I39"/>
    <mergeCell ref="C43:D43"/>
    <mergeCell ref="E43:F43"/>
    <mergeCell ref="B42:H42"/>
    <mergeCell ref="B2:E2"/>
    <mergeCell ref="B5:D5"/>
    <mergeCell ref="B6:D6"/>
    <mergeCell ref="B7:D7"/>
    <mergeCell ref="F2:I2"/>
    <mergeCell ref="A3:I3"/>
    <mergeCell ref="A4:I4"/>
    <mergeCell ref="E5:I5"/>
    <mergeCell ref="E6:I6"/>
    <mergeCell ref="C18:D18"/>
    <mergeCell ref="E18:I18"/>
    <mergeCell ref="C20:D20"/>
    <mergeCell ref="E20:I20"/>
    <mergeCell ref="C16:H16"/>
    <mergeCell ref="A29:I29"/>
    <mergeCell ref="B8:D8"/>
    <mergeCell ref="B9:D9"/>
    <mergeCell ref="A11:I11"/>
    <mergeCell ref="B13:B14"/>
    <mergeCell ref="C12:H12"/>
    <mergeCell ref="E8:I8"/>
    <mergeCell ref="A10:I10"/>
    <mergeCell ref="A13:A14"/>
    <mergeCell ref="C15:I15"/>
    <mergeCell ref="C17:D17"/>
    <mergeCell ref="E17:I17"/>
    <mergeCell ref="A22:H22"/>
    <mergeCell ref="A25:H25"/>
    <mergeCell ref="H46:I46"/>
    <mergeCell ref="H50:I50"/>
    <mergeCell ref="E45:F45"/>
    <mergeCell ref="C46:D46"/>
    <mergeCell ref="E46:F46"/>
    <mergeCell ref="C50:D50"/>
    <mergeCell ref="E50:F50"/>
    <mergeCell ref="C47:D47"/>
    <mergeCell ref="C48:D48"/>
    <mergeCell ref="C49:D49"/>
    <mergeCell ref="E47:F47"/>
    <mergeCell ref="E48:F48"/>
    <mergeCell ref="E49:F49"/>
    <mergeCell ref="C45:D45"/>
  </mergeCells>
  <conditionalFormatting sqref="E34">
    <cfRule type="containsText" dxfId="57" priority="16" operator="containsText" text="miesiąc">
      <formula>NOT(ISERROR(SEARCH("miesiąc",E34)))</formula>
    </cfRule>
  </conditionalFormatting>
  <conditionalFormatting sqref="C21">
    <cfRule type="expression" dxfId="56" priority="13">
      <formula>$D19="ogólnopolski"</formula>
    </cfRule>
  </conditionalFormatting>
  <conditionalFormatting sqref="E19:I19">
    <cfRule type="expression" dxfId="55" priority="11">
      <formula>#REF!&lt;&gt;"regionalny"</formula>
    </cfRule>
  </conditionalFormatting>
  <conditionalFormatting sqref="E17">
    <cfRule type="expression" dxfId="54" priority="3">
      <formula>#REF!&lt;&gt;"regionalny"</formula>
    </cfRule>
  </conditionalFormatting>
  <conditionalFormatting sqref="E18">
    <cfRule type="expression" dxfId="53" priority="2">
      <formula>#REF!&lt;&gt;"regionalny"</formula>
    </cfRule>
  </conditionalFormatting>
  <conditionalFormatting sqref="E20:I20">
    <cfRule type="expression" dxfId="52"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4">
      <formula1>miesiąceKwartały</formula1>
    </dataValidation>
    <dataValidation type="list" allowBlank="1" showInputMessage="1" showErrorMessage="1" prompt="Proszę wybrać: TAK lub NIE" sqref="C55">
      <formula1>$L$60:$L$61</formula1>
    </dataValidation>
    <dataValidation type="list" allowBlank="1" showInputMessage="1" showErrorMessage="1" prompt="wybierz Program z listy" sqref="E5:I5">
      <formula1>Programy</formula1>
    </dataValidation>
    <dataValidation type="list" allowBlank="1" showInputMessage="1" showErrorMessage="1" prompt="wybierz PI z listy" sqref="C28:I28">
      <formula1>PI</formula1>
    </dataValidation>
    <dataValidation allowBlank="1" showInputMessage="1" showErrorMessage="1" prompt="zgodnie z właściwym PO" sqref="E6:I8"/>
    <dataValidation type="list" allowBlank="1" showInputMessage="1" showErrorMessage="1" prompt="wybierz z listy" sqref="E17:I17">
      <formula1>wojewodztwa</formula1>
    </dataValidation>
    <dataValidation type="list" allowBlank="1" showInputMessage="1" showErrorMessage="1" prompt="wybierz narzędzie PP" sqref="C24:I24">
      <formula1>narzedzia_PP_cale</formula1>
    </dataValidation>
    <dataValidation type="list" allowBlank="1" showInputMessage="1" showErrorMessage="1" prompt="wybierz fundusz" sqref="C26:I26">
      <formula1>fundusz</formula1>
    </dataValidation>
    <dataValidation type="list" allowBlank="1" showInputMessage="1" showErrorMessage="1" prompt="wybierz Cel Tematyczny" sqref="C27:I27">
      <formula1>CT</formula1>
    </dataValidation>
  </dataValidations>
  <pageMargins left="0.70866141732283472" right="0.70866141732283472" top="0.74803149606299213" bottom="0.74803149606299213" header="0.31496062992125984" footer="0.31496062992125984"/>
  <pageSetup paperSize="9" scale="72" fitToHeight="0" orientation="portrait" cellComments="asDisplayed" r:id="rId1"/>
  <rowBreaks count="2" manualBreakCount="2">
    <brk id="21" max="9" man="1"/>
    <brk id="40"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M173"/>
  <sheetViews>
    <sheetView view="pageBreakPreview" zoomScaleNormal="100" zoomScaleSheetLayoutView="100" workbookViewId="0">
      <selection activeCell="A35" sqref="A35:K35"/>
    </sheetView>
  </sheetViews>
  <sheetFormatPr defaultRowHeight="12.75" x14ac:dyDescent="0.2"/>
  <cols>
    <col min="1" max="1" width="6.85546875" style="148" customWidth="1"/>
    <col min="2" max="2" width="9.140625" style="148"/>
    <col min="3" max="3" width="18.5703125" style="148" customWidth="1"/>
    <col min="4" max="5" width="12.85546875" style="148" bestFit="1" customWidth="1"/>
    <col min="6" max="6" width="11.85546875" style="148" bestFit="1" customWidth="1"/>
    <col min="7" max="10" width="9.7109375" style="148" customWidth="1"/>
    <col min="11" max="11" width="16.42578125" style="148" customWidth="1"/>
    <col min="12" max="12" width="9.140625" style="148"/>
    <col min="13" max="13" width="12.28515625" style="148" bestFit="1" customWidth="1"/>
    <col min="14" max="16384" width="9.140625" style="148"/>
  </cols>
  <sheetData>
    <row r="1" spans="1:11" ht="41.25" customHeight="1" x14ac:dyDescent="0.2">
      <c r="A1" s="1347" t="s">
        <v>1496</v>
      </c>
      <c r="B1" s="1348"/>
      <c r="C1" s="1348"/>
      <c r="D1" s="1348"/>
      <c r="E1" s="1348"/>
      <c r="F1" s="1348"/>
      <c r="G1" s="1348"/>
      <c r="H1" s="1348"/>
      <c r="I1" s="1348"/>
      <c r="J1" s="1348"/>
      <c r="K1" s="1349"/>
    </row>
    <row r="2" spans="1:11" ht="30" customHeight="1" thickBot="1" x14ac:dyDescent="0.25">
      <c r="A2" s="127">
        <v>1</v>
      </c>
      <c r="B2" s="1345" t="s">
        <v>1495</v>
      </c>
      <c r="C2" s="1345"/>
      <c r="D2" s="1345"/>
      <c r="E2" s="1346"/>
      <c r="F2" s="1350" t="s">
        <v>1541</v>
      </c>
      <c r="G2" s="1350"/>
      <c r="H2" s="1350"/>
      <c r="I2" s="1350"/>
      <c r="J2" s="1350"/>
      <c r="K2" s="1351"/>
    </row>
    <row r="3" spans="1:11" ht="15" customHeight="1" thickBot="1" x14ac:dyDescent="0.25">
      <c r="A3" s="1320"/>
      <c r="B3" s="1321"/>
      <c r="C3" s="1321"/>
      <c r="D3" s="1321"/>
      <c r="E3" s="1321"/>
      <c r="F3" s="1321"/>
      <c r="G3" s="1321"/>
      <c r="H3" s="1321"/>
      <c r="I3" s="1321"/>
      <c r="J3" s="1321"/>
      <c r="K3" s="1322"/>
    </row>
    <row r="4" spans="1:11" ht="30" customHeight="1" x14ac:dyDescent="0.25">
      <c r="A4" s="1323" t="s">
        <v>4</v>
      </c>
      <c r="B4" s="1324"/>
      <c r="C4" s="1324"/>
      <c r="D4" s="1324"/>
      <c r="E4" s="1324"/>
      <c r="F4" s="1324"/>
      <c r="G4" s="1324"/>
      <c r="H4" s="1324"/>
      <c r="I4" s="1324"/>
      <c r="J4" s="1352"/>
      <c r="K4" s="1353"/>
    </row>
    <row r="5" spans="1:11" ht="56.25" customHeight="1" x14ac:dyDescent="0.2">
      <c r="A5" s="128">
        <v>2</v>
      </c>
      <c r="B5" s="1326" t="s">
        <v>1494</v>
      </c>
      <c r="C5" s="1326"/>
      <c r="D5" s="1327"/>
      <c r="E5" s="1354" t="s">
        <v>1511</v>
      </c>
      <c r="F5" s="1355"/>
      <c r="G5" s="1355"/>
      <c r="H5" s="1355"/>
      <c r="I5" s="1355"/>
      <c r="J5" s="1355"/>
      <c r="K5" s="1356"/>
    </row>
    <row r="6" spans="1:11" ht="30" customHeight="1" x14ac:dyDescent="0.2">
      <c r="A6" s="1334">
        <v>3</v>
      </c>
      <c r="B6" s="1336" t="s">
        <v>1492</v>
      </c>
      <c r="C6" s="1336"/>
      <c r="D6" s="1337"/>
      <c r="E6" s="1354" t="s">
        <v>1512</v>
      </c>
      <c r="F6" s="1355"/>
      <c r="G6" s="1355"/>
      <c r="H6" s="1355"/>
      <c r="I6" s="1355"/>
      <c r="J6" s="1355"/>
      <c r="K6" s="1356"/>
    </row>
    <row r="7" spans="1:11" ht="30" customHeight="1" x14ac:dyDescent="0.2">
      <c r="A7" s="1335"/>
      <c r="B7" s="1338"/>
      <c r="C7" s="1338"/>
      <c r="D7" s="1339"/>
      <c r="E7" s="129" t="s">
        <v>1488</v>
      </c>
      <c r="F7" s="1357" t="s">
        <v>253</v>
      </c>
      <c r="G7" s="1357"/>
      <c r="H7" s="1358"/>
      <c r="I7" s="129" t="s">
        <v>1487</v>
      </c>
      <c r="J7" s="1343">
        <v>32</v>
      </c>
      <c r="K7" s="1344"/>
    </row>
    <row r="8" spans="1:11" ht="30" customHeight="1" x14ac:dyDescent="0.2">
      <c r="A8" s="1334">
        <v>4</v>
      </c>
      <c r="B8" s="1336" t="s">
        <v>91</v>
      </c>
      <c r="C8" s="1336"/>
      <c r="D8" s="1337"/>
      <c r="E8" s="1340" t="s">
        <v>153</v>
      </c>
      <c r="F8" s="1341"/>
      <c r="G8" s="1341"/>
      <c r="H8" s="1341"/>
      <c r="I8" s="1341"/>
      <c r="J8" s="1341"/>
      <c r="K8" s="1342"/>
    </row>
    <row r="9" spans="1:11" ht="30" customHeight="1" x14ac:dyDescent="0.2">
      <c r="A9" s="1335"/>
      <c r="B9" s="1338"/>
      <c r="C9" s="1338"/>
      <c r="D9" s="1339"/>
      <c r="E9" s="129" t="s">
        <v>1488</v>
      </c>
      <c r="F9" s="964" t="s">
        <v>160</v>
      </c>
      <c r="G9" s="965"/>
      <c r="H9" s="966"/>
      <c r="I9" s="129" t="s">
        <v>1487</v>
      </c>
      <c r="J9" s="1343" t="s">
        <v>160</v>
      </c>
      <c r="K9" s="1344"/>
    </row>
    <row r="10" spans="1:11" ht="30" customHeight="1" x14ac:dyDescent="0.25">
      <c r="A10" s="128">
        <v>5</v>
      </c>
      <c r="B10" s="1326" t="s">
        <v>74</v>
      </c>
      <c r="C10" s="1326"/>
      <c r="D10" s="1327"/>
      <c r="E10" s="1328" t="s">
        <v>89</v>
      </c>
      <c r="F10" s="1328"/>
      <c r="G10" s="1328"/>
      <c r="H10" s="1328"/>
      <c r="I10" s="1328"/>
      <c r="J10" s="1329"/>
      <c r="K10" s="1330"/>
    </row>
    <row r="11" spans="1:11" ht="33" customHeight="1" x14ac:dyDescent="0.2">
      <c r="A11" s="128">
        <v>6</v>
      </c>
      <c r="B11" s="1326" t="s">
        <v>76</v>
      </c>
      <c r="C11" s="1326"/>
      <c r="D11" s="1327"/>
      <c r="E11" s="1274" t="s">
        <v>136</v>
      </c>
      <c r="F11" s="1331"/>
      <c r="G11" s="1331"/>
      <c r="H11" s="1331"/>
      <c r="I11" s="1331"/>
      <c r="J11" s="1331"/>
      <c r="K11" s="1332"/>
    </row>
    <row r="12" spans="1:11" ht="30" customHeight="1" x14ac:dyDescent="0.2">
      <c r="A12" s="128">
        <v>7</v>
      </c>
      <c r="B12" s="1326" t="s">
        <v>31</v>
      </c>
      <c r="C12" s="1326"/>
      <c r="D12" s="1327"/>
      <c r="E12" s="1328" t="s">
        <v>1366</v>
      </c>
      <c r="F12" s="1328"/>
      <c r="G12" s="1328"/>
      <c r="H12" s="1328"/>
      <c r="I12" s="1328"/>
      <c r="J12" s="1328"/>
      <c r="K12" s="1333"/>
    </row>
    <row r="13" spans="1:11" ht="30" customHeight="1" x14ac:dyDescent="0.2">
      <c r="A13" s="128">
        <v>8</v>
      </c>
      <c r="B13" s="1326" t="s">
        <v>36</v>
      </c>
      <c r="C13" s="1326"/>
      <c r="D13" s="1327"/>
      <c r="E13" s="1328" t="s">
        <v>921</v>
      </c>
      <c r="F13" s="1328"/>
      <c r="G13" s="1328"/>
      <c r="H13" s="1328"/>
      <c r="I13" s="1328"/>
      <c r="J13" s="1328"/>
      <c r="K13" s="1333"/>
    </row>
    <row r="14" spans="1:11" ht="54.75" customHeight="1" thickBot="1" x14ac:dyDescent="0.25">
      <c r="A14" s="127">
        <v>9</v>
      </c>
      <c r="B14" s="1345" t="s">
        <v>22</v>
      </c>
      <c r="C14" s="1345"/>
      <c r="D14" s="1346"/>
      <c r="E14" s="835" t="s">
        <v>1724</v>
      </c>
      <c r="F14" s="836"/>
      <c r="G14" s="836"/>
      <c r="H14" s="836"/>
      <c r="I14" s="836"/>
      <c r="J14" s="836"/>
      <c r="K14" s="837"/>
    </row>
    <row r="15" spans="1:11" ht="15" customHeight="1" thickBot="1" x14ac:dyDescent="0.25">
      <c r="A15" s="1320"/>
      <c r="B15" s="1321"/>
      <c r="C15" s="1321"/>
      <c r="D15" s="1321"/>
      <c r="E15" s="1321"/>
      <c r="F15" s="1321"/>
      <c r="G15" s="1321"/>
      <c r="H15" s="1321"/>
      <c r="I15" s="1321"/>
      <c r="J15" s="1321"/>
      <c r="K15" s="1322"/>
    </row>
    <row r="16" spans="1:11" ht="30" customHeight="1" x14ac:dyDescent="0.2">
      <c r="A16" s="1323" t="s">
        <v>1484</v>
      </c>
      <c r="B16" s="1324"/>
      <c r="C16" s="1324"/>
      <c r="D16" s="1324"/>
      <c r="E16" s="1324"/>
      <c r="F16" s="1324"/>
      <c r="G16" s="1324"/>
      <c r="H16" s="1324"/>
      <c r="I16" s="1324"/>
      <c r="J16" s="1324"/>
      <c r="K16" s="1325"/>
    </row>
    <row r="17" spans="1:11" ht="41.25" hidden="1" customHeight="1" x14ac:dyDescent="0.2">
      <c r="A17" s="130">
        <v>6</v>
      </c>
      <c r="B17" s="1314" t="s">
        <v>13</v>
      </c>
      <c r="C17" s="1314"/>
      <c r="D17" s="1315" t="s">
        <v>1482</v>
      </c>
      <c r="E17" s="1315"/>
      <c r="F17" s="1315"/>
      <c r="G17" s="1315"/>
      <c r="H17" s="1315"/>
      <c r="I17" s="1315"/>
      <c r="J17" s="1315"/>
      <c r="K17" s="1316"/>
    </row>
    <row r="18" spans="1:11" ht="41.25" customHeight="1" x14ac:dyDescent="0.2">
      <c r="A18" s="128">
        <v>10</v>
      </c>
      <c r="B18" s="1305" t="s">
        <v>13</v>
      </c>
      <c r="C18" s="1305"/>
      <c r="D18" s="1315" t="s">
        <v>137</v>
      </c>
      <c r="E18" s="1315"/>
      <c r="F18" s="1315"/>
      <c r="G18" s="1315"/>
      <c r="H18" s="1315"/>
      <c r="I18" s="1315"/>
      <c r="J18" s="1315"/>
      <c r="K18" s="1316"/>
    </row>
    <row r="19" spans="1:11" ht="40.5" customHeight="1" thickBot="1" x14ac:dyDescent="0.25">
      <c r="A19" s="281">
        <v>11</v>
      </c>
      <c r="B19" s="1317" t="s">
        <v>1481</v>
      </c>
      <c r="C19" s="1317"/>
      <c r="D19" s="1318" t="s">
        <v>1413</v>
      </c>
      <c r="E19" s="1318"/>
      <c r="F19" s="1318"/>
      <c r="G19" s="1318"/>
      <c r="H19" s="1318"/>
      <c r="I19" s="1318"/>
      <c r="J19" s="1318"/>
      <c r="K19" s="1319"/>
    </row>
    <row r="20" spans="1:11" ht="15" customHeight="1" thickBot="1" x14ac:dyDescent="0.25">
      <c r="A20" s="1266"/>
      <c r="B20" s="1266"/>
      <c r="C20" s="1266"/>
      <c r="D20" s="1266"/>
      <c r="E20" s="1266"/>
      <c r="F20" s="1266"/>
      <c r="G20" s="1266"/>
      <c r="H20" s="1266"/>
      <c r="I20" s="1266"/>
      <c r="J20" s="1266"/>
      <c r="K20" s="1266"/>
    </row>
    <row r="21" spans="1:11" ht="30" customHeight="1" x14ac:dyDescent="0.2">
      <c r="A21" s="278">
        <v>12</v>
      </c>
      <c r="B21" s="1311" t="s">
        <v>34</v>
      </c>
      <c r="C21" s="1311"/>
      <c r="D21" s="1312" t="s">
        <v>72</v>
      </c>
      <c r="E21" s="1312"/>
      <c r="F21" s="1312"/>
      <c r="G21" s="1312"/>
      <c r="H21" s="1312"/>
      <c r="I21" s="1312"/>
      <c r="J21" s="1312"/>
      <c r="K21" s="1313"/>
    </row>
    <row r="22" spans="1:11" ht="30" customHeight="1" x14ac:dyDescent="0.2">
      <c r="A22" s="279">
        <v>13</v>
      </c>
      <c r="B22" s="1305" t="s">
        <v>35</v>
      </c>
      <c r="C22" s="1305"/>
      <c r="D22" s="1306" t="s">
        <v>1382</v>
      </c>
      <c r="E22" s="1306"/>
      <c r="F22" s="1306"/>
      <c r="G22" s="1306"/>
      <c r="H22" s="1306"/>
      <c r="I22" s="1306"/>
      <c r="J22" s="1306"/>
      <c r="K22" s="1307"/>
    </row>
    <row r="23" spans="1:11" ht="54" customHeight="1" x14ac:dyDescent="0.2">
      <c r="A23" s="279">
        <v>14</v>
      </c>
      <c r="B23" s="1305" t="s">
        <v>2</v>
      </c>
      <c r="C23" s="1305"/>
      <c r="D23" s="1306" t="s">
        <v>1378</v>
      </c>
      <c r="E23" s="1306"/>
      <c r="F23" s="1306"/>
      <c r="G23" s="1306"/>
      <c r="H23" s="1306"/>
      <c r="I23" s="1306"/>
      <c r="J23" s="1306"/>
      <c r="K23" s="1307"/>
    </row>
    <row r="24" spans="1:11" ht="29.25" customHeight="1" x14ac:dyDescent="0.2">
      <c r="A24" s="279">
        <v>15</v>
      </c>
      <c r="B24" s="1305" t="s">
        <v>1479</v>
      </c>
      <c r="C24" s="1305"/>
      <c r="D24" s="1306" t="s">
        <v>1513</v>
      </c>
      <c r="E24" s="1306"/>
      <c r="F24" s="1306"/>
      <c r="G24" s="1306"/>
      <c r="H24" s="1306"/>
      <c r="I24" s="1306"/>
      <c r="J24" s="1306"/>
      <c r="K24" s="1307"/>
    </row>
    <row r="25" spans="1:11" ht="129" customHeight="1" x14ac:dyDescent="0.2">
      <c r="A25" s="279">
        <v>16</v>
      </c>
      <c r="B25" s="1305" t="s">
        <v>1477</v>
      </c>
      <c r="C25" s="1305"/>
      <c r="D25" s="1308" t="s">
        <v>1728</v>
      </c>
      <c r="E25" s="1309"/>
      <c r="F25" s="1309"/>
      <c r="G25" s="1309"/>
      <c r="H25" s="1309"/>
      <c r="I25" s="1309"/>
      <c r="J25" s="1309"/>
      <c r="K25" s="1310"/>
    </row>
    <row r="26" spans="1:11" ht="248.25" customHeight="1" x14ac:dyDescent="0.2">
      <c r="A26" s="279">
        <v>17</v>
      </c>
      <c r="B26" s="1290" t="s">
        <v>1476</v>
      </c>
      <c r="C26" s="1291"/>
      <c r="D26" s="1308" t="s">
        <v>1727</v>
      </c>
      <c r="E26" s="1309"/>
      <c r="F26" s="1309"/>
      <c r="G26" s="1309"/>
      <c r="H26" s="1309"/>
      <c r="I26" s="1309"/>
      <c r="J26" s="1309"/>
      <c r="K26" s="1310"/>
    </row>
    <row r="27" spans="1:11" ht="108.75" customHeight="1" thickBot="1" x14ac:dyDescent="0.25">
      <c r="A27" s="281">
        <v>18</v>
      </c>
      <c r="B27" s="1280" t="s">
        <v>1474</v>
      </c>
      <c r="C27" s="1280"/>
      <c r="D27" s="1299" t="s">
        <v>1751</v>
      </c>
      <c r="E27" s="1300"/>
      <c r="F27" s="1300"/>
      <c r="G27" s="1300"/>
      <c r="H27" s="1300"/>
      <c r="I27" s="1300"/>
      <c r="J27" s="1300"/>
      <c r="K27" s="1301"/>
    </row>
    <row r="28" spans="1:11" ht="15.75" customHeight="1" thickBot="1" x14ac:dyDescent="0.25">
      <c r="A28" s="1266"/>
      <c r="B28" s="1266"/>
      <c r="C28" s="1266"/>
      <c r="D28" s="1266"/>
      <c r="E28" s="1266"/>
      <c r="F28" s="1266"/>
      <c r="G28" s="1266"/>
      <c r="H28" s="1266"/>
      <c r="I28" s="1266"/>
      <c r="J28" s="1266"/>
      <c r="K28" s="1266"/>
    </row>
    <row r="29" spans="1:11" ht="45.75" customHeight="1" x14ac:dyDescent="0.2">
      <c r="A29" s="278">
        <v>19</v>
      </c>
      <c r="B29" s="1302" t="s">
        <v>1473</v>
      </c>
      <c r="C29" s="1302"/>
      <c r="D29" s="1303" t="s">
        <v>1729</v>
      </c>
      <c r="E29" s="1303"/>
      <c r="F29" s="1303"/>
      <c r="G29" s="1303"/>
      <c r="H29" s="1303"/>
      <c r="I29" s="1303"/>
      <c r="J29" s="1303"/>
      <c r="K29" s="1304"/>
    </row>
    <row r="30" spans="1:11" ht="224.25" customHeight="1" x14ac:dyDescent="0.2">
      <c r="A30" s="279">
        <v>20</v>
      </c>
      <c r="B30" s="1279" t="s">
        <v>1472</v>
      </c>
      <c r="C30" s="1279"/>
      <c r="D30" s="1292" t="s">
        <v>1730</v>
      </c>
      <c r="E30" s="1292"/>
      <c r="F30" s="1292"/>
      <c r="G30" s="1292"/>
      <c r="H30" s="1292"/>
      <c r="I30" s="1292"/>
      <c r="J30" s="1292"/>
      <c r="K30" s="1293"/>
    </row>
    <row r="31" spans="1:11" ht="214.5" customHeight="1" thickBot="1" x14ac:dyDescent="0.25">
      <c r="A31" s="280">
        <v>21</v>
      </c>
      <c r="B31" s="1290" t="s">
        <v>1471</v>
      </c>
      <c r="C31" s="1291"/>
      <c r="D31" s="1292" t="s">
        <v>1963</v>
      </c>
      <c r="E31" s="1292"/>
      <c r="F31" s="1292"/>
      <c r="G31" s="1292"/>
      <c r="H31" s="1292"/>
      <c r="I31" s="1292"/>
      <c r="J31" s="1292"/>
      <c r="K31" s="1293"/>
    </row>
    <row r="32" spans="1:11" ht="13.5" thickBot="1" x14ac:dyDescent="0.25">
      <c r="A32" s="1266"/>
      <c r="B32" s="1266"/>
      <c r="C32" s="1266"/>
      <c r="D32" s="1266"/>
      <c r="E32" s="1266"/>
      <c r="F32" s="1266"/>
      <c r="G32" s="1266"/>
      <c r="H32" s="1266"/>
      <c r="I32" s="1266"/>
      <c r="J32" s="1266"/>
      <c r="K32" s="1266"/>
    </row>
    <row r="33" spans="1:13" ht="60" customHeight="1" x14ac:dyDescent="0.2">
      <c r="A33" s="282">
        <v>22</v>
      </c>
      <c r="B33" s="1294" t="s">
        <v>1470</v>
      </c>
      <c r="C33" s="1294"/>
      <c r="D33" s="1295" t="s">
        <v>1469</v>
      </c>
      <c r="E33" s="1295"/>
      <c r="F33" s="1296" t="s">
        <v>1468</v>
      </c>
      <c r="G33" s="1296"/>
      <c r="H33" s="1271" t="s">
        <v>1467</v>
      </c>
      <c r="I33" s="1297"/>
      <c r="J33" s="1296" t="s">
        <v>1466</v>
      </c>
      <c r="K33" s="1298"/>
    </row>
    <row r="34" spans="1:13" ht="60" customHeight="1" thickBot="1" x14ac:dyDescent="0.25">
      <c r="A34" s="281">
        <v>23</v>
      </c>
      <c r="B34" s="1284" t="s">
        <v>1465</v>
      </c>
      <c r="C34" s="1285"/>
      <c r="D34" s="1286" t="s">
        <v>1514</v>
      </c>
      <c r="E34" s="1287"/>
      <c r="F34" s="1287"/>
      <c r="G34" s="1287"/>
      <c r="H34" s="1287"/>
      <c r="I34" s="1287"/>
      <c r="J34" s="1287"/>
      <c r="K34" s="1288"/>
    </row>
    <row r="35" spans="1:13" ht="15" customHeight="1" thickBot="1" x14ac:dyDescent="0.25">
      <c r="A35" s="1266"/>
      <c r="B35" s="1266"/>
      <c r="C35" s="1266"/>
      <c r="D35" s="1266"/>
      <c r="E35" s="1266"/>
      <c r="F35" s="1266"/>
      <c r="G35" s="1266"/>
      <c r="H35" s="1266"/>
      <c r="I35" s="1266"/>
      <c r="J35" s="1266"/>
      <c r="K35" s="1266"/>
    </row>
    <row r="36" spans="1:13" ht="30" customHeight="1" x14ac:dyDescent="0.2">
      <c r="A36" s="1289" t="s">
        <v>1463</v>
      </c>
      <c r="B36" s="1282"/>
      <c r="C36" s="1282"/>
      <c r="D36" s="309">
        <v>2017</v>
      </c>
      <c r="E36" s="309">
        <v>2018</v>
      </c>
      <c r="F36" s="309" t="s">
        <v>1462</v>
      </c>
      <c r="G36" s="309" t="s">
        <v>1462</v>
      </c>
      <c r="H36" s="309" t="s">
        <v>1462</v>
      </c>
      <c r="I36" s="309" t="s">
        <v>1462</v>
      </c>
      <c r="J36" s="309" t="s">
        <v>1462</v>
      </c>
      <c r="K36" s="310" t="s">
        <v>1461</v>
      </c>
    </row>
    <row r="37" spans="1:13" ht="45" customHeight="1" x14ac:dyDescent="0.2">
      <c r="A37" s="279">
        <v>24</v>
      </c>
      <c r="B37" s="1279" t="s">
        <v>1460</v>
      </c>
      <c r="C37" s="1279"/>
      <c r="D37" s="311">
        <v>19523717.699999999</v>
      </c>
      <c r="E37" s="311">
        <v>988282.3</v>
      </c>
      <c r="F37" s="311"/>
      <c r="G37" s="312"/>
      <c r="H37" s="312"/>
      <c r="I37" s="312"/>
      <c r="J37" s="312"/>
      <c r="K37" s="313">
        <f>SUM(D37:E37)</f>
        <v>20512000</v>
      </c>
      <c r="M37" s="149"/>
    </row>
    <row r="38" spans="1:13" ht="45" customHeight="1" x14ac:dyDescent="0.2">
      <c r="A38" s="279">
        <v>25</v>
      </c>
      <c r="B38" s="1279" t="s">
        <v>1459</v>
      </c>
      <c r="C38" s="1279"/>
      <c r="D38" s="311">
        <v>18011717.699999999</v>
      </c>
      <c r="E38" s="311">
        <v>988282.3</v>
      </c>
      <c r="F38" s="311"/>
      <c r="G38" s="312"/>
      <c r="H38" s="312"/>
      <c r="I38" s="312"/>
      <c r="J38" s="312"/>
      <c r="K38" s="313">
        <f>SUM(D38:E38)</f>
        <v>19000000</v>
      </c>
    </row>
    <row r="39" spans="1:13" ht="45" customHeight="1" x14ac:dyDescent="0.2">
      <c r="A39" s="279">
        <v>26</v>
      </c>
      <c r="B39" s="1279" t="s">
        <v>17</v>
      </c>
      <c r="C39" s="1279"/>
      <c r="D39" s="311">
        <v>15309960.050000001</v>
      </c>
      <c r="E39" s="311">
        <v>840039.95</v>
      </c>
      <c r="F39" s="311"/>
      <c r="G39" s="312"/>
      <c r="H39" s="312"/>
      <c r="I39" s="312"/>
      <c r="J39" s="312"/>
      <c r="K39" s="313">
        <f>SUM(D39:E39)</f>
        <v>16150000</v>
      </c>
    </row>
    <row r="40" spans="1:13" ht="45" customHeight="1" thickBot="1" x14ac:dyDescent="0.25">
      <c r="A40" s="281">
        <v>27</v>
      </c>
      <c r="B40" s="1280" t="s">
        <v>1458</v>
      </c>
      <c r="C40" s="1280"/>
      <c r="D40" s="314">
        <f>D39/D38*100</f>
        <v>85.000000027759711</v>
      </c>
      <c r="E40" s="314">
        <f>E39/E38*100</f>
        <v>84.999999494071673</v>
      </c>
      <c r="F40" s="314"/>
      <c r="G40" s="314"/>
      <c r="H40" s="314"/>
      <c r="I40" s="314"/>
      <c r="J40" s="314"/>
      <c r="K40" s="314">
        <f t="shared" ref="K40" si="0">K39/K38*100</f>
        <v>85</v>
      </c>
    </row>
    <row r="41" spans="1:13" ht="13.5" thickBot="1" x14ac:dyDescent="0.25">
      <c r="A41" s="1281"/>
      <c r="B41" s="1281"/>
      <c r="C41" s="1281"/>
      <c r="D41" s="1281"/>
      <c r="E41" s="1281"/>
      <c r="F41" s="1281"/>
      <c r="G41" s="1281"/>
      <c r="H41" s="1281"/>
      <c r="I41" s="1281"/>
      <c r="J41" s="1281"/>
      <c r="K41" s="1281"/>
    </row>
    <row r="42" spans="1:13" ht="30" customHeight="1" x14ac:dyDescent="0.2">
      <c r="A42" s="1267">
        <v>28</v>
      </c>
      <c r="B42" s="1282" t="s">
        <v>1457</v>
      </c>
      <c r="C42" s="1282"/>
      <c r="D42" s="1282"/>
      <c r="E42" s="1282"/>
      <c r="F42" s="1282"/>
      <c r="G42" s="1282"/>
      <c r="H42" s="1282"/>
      <c r="I42" s="1282"/>
      <c r="J42" s="1282"/>
      <c r="K42" s="1283"/>
    </row>
    <row r="43" spans="1:13" ht="30" customHeight="1" x14ac:dyDescent="0.2">
      <c r="A43" s="1268"/>
      <c r="B43" s="1263" t="s">
        <v>1456</v>
      </c>
      <c r="C43" s="1263"/>
      <c r="D43" s="1263" t="s">
        <v>1455</v>
      </c>
      <c r="E43" s="1263"/>
      <c r="F43" s="1263"/>
      <c r="G43" s="1263"/>
      <c r="H43" s="1263"/>
      <c r="I43" s="1263"/>
      <c r="J43" s="1263" t="s">
        <v>1454</v>
      </c>
      <c r="K43" s="1264"/>
    </row>
    <row r="44" spans="1:13" ht="105" customHeight="1" x14ac:dyDescent="0.2">
      <c r="A44" s="1268"/>
      <c r="B44" s="1274" t="s">
        <v>1515</v>
      </c>
      <c r="C44" s="1275"/>
      <c r="D44" s="1258" t="s">
        <v>1516</v>
      </c>
      <c r="E44" s="1259"/>
      <c r="F44" s="1259"/>
      <c r="G44" s="1259"/>
      <c r="H44" s="1259"/>
      <c r="I44" s="1260"/>
      <c r="J44" s="1261">
        <v>250000</v>
      </c>
      <c r="K44" s="1262"/>
    </row>
    <row r="45" spans="1:13" ht="155.25" customHeight="1" x14ac:dyDescent="0.2">
      <c r="A45" s="1268"/>
      <c r="B45" s="1274" t="s">
        <v>1517</v>
      </c>
      <c r="C45" s="1275"/>
      <c r="D45" s="1276" t="s">
        <v>1518</v>
      </c>
      <c r="E45" s="1277"/>
      <c r="F45" s="1277"/>
      <c r="G45" s="1277"/>
      <c r="H45" s="1277"/>
      <c r="I45" s="1278"/>
      <c r="J45" s="1261">
        <v>2850000</v>
      </c>
      <c r="K45" s="1262"/>
    </row>
    <row r="46" spans="1:13" ht="38.25" customHeight="1" x14ac:dyDescent="0.2">
      <c r="A46" s="1268"/>
      <c r="B46" s="1258" t="s">
        <v>1519</v>
      </c>
      <c r="C46" s="1260"/>
      <c r="D46" s="1258" t="s">
        <v>1520</v>
      </c>
      <c r="E46" s="1259"/>
      <c r="F46" s="1259"/>
      <c r="G46" s="1259"/>
      <c r="H46" s="1259"/>
      <c r="I46" s="1260"/>
      <c r="J46" s="1261">
        <f>7419361.77+120000</f>
        <v>7539361.7699999996</v>
      </c>
      <c r="K46" s="1262"/>
    </row>
    <row r="47" spans="1:13" ht="30" customHeight="1" x14ac:dyDescent="0.2">
      <c r="A47" s="1268"/>
      <c r="B47" s="1258" t="s">
        <v>1521</v>
      </c>
      <c r="C47" s="1260"/>
      <c r="D47" s="1258" t="s">
        <v>1520</v>
      </c>
      <c r="E47" s="1259"/>
      <c r="F47" s="1259"/>
      <c r="G47" s="1259"/>
      <c r="H47" s="1259"/>
      <c r="I47" s="1260"/>
      <c r="J47" s="1261">
        <v>1450417.9</v>
      </c>
      <c r="K47" s="1262"/>
    </row>
    <row r="48" spans="1:13" ht="26.25" customHeight="1" x14ac:dyDescent="0.2">
      <c r="A48" s="1268"/>
      <c r="B48" s="1258" t="s">
        <v>1522</v>
      </c>
      <c r="C48" s="1260"/>
      <c r="D48" s="1258" t="s">
        <v>1520</v>
      </c>
      <c r="E48" s="1259"/>
      <c r="F48" s="1259"/>
      <c r="G48" s="1259"/>
      <c r="H48" s="1259"/>
      <c r="I48" s="1260"/>
      <c r="J48" s="1261">
        <v>988282.3</v>
      </c>
      <c r="K48" s="1262"/>
    </row>
    <row r="49" spans="1:11" ht="24" customHeight="1" x14ac:dyDescent="0.2">
      <c r="A49" s="1268"/>
      <c r="B49" s="1258" t="s">
        <v>1523</v>
      </c>
      <c r="C49" s="1260"/>
      <c r="D49" s="1258" t="s">
        <v>1520</v>
      </c>
      <c r="E49" s="1259"/>
      <c r="F49" s="1259"/>
      <c r="G49" s="1259"/>
      <c r="H49" s="1259"/>
      <c r="I49" s="1260"/>
      <c r="J49" s="1261">
        <v>1193998</v>
      </c>
      <c r="K49" s="1262"/>
    </row>
    <row r="50" spans="1:11" ht="38.25" customHeight="1" x14ac:dyDescent="0.2">
      <c r="A50" s="1268"/>
      <c r="B50" s="1258" t="s">
        <v>1524</v>
      </c>
      <c r="C50" s="1260"/>
      <c r="D50" s="1258" t="s">
        <v>1520</v>
      </c>
      <c r="E50" s="1259"/>
      <c r="F50" s="1259"/>
      <c r="G50" s="1259"/>
      <c r="H50" s="1259"/>
      <c r="I50" s="1260"/>
      <c r="J50" s="1261">
        <v>3184589</v>
      </c>
      <c r="K50" s="1262"/>
    </row>
    <row r="51" spans="1:11" ht="25.5" customHeight="1" thickBot="1" x14ac:dyDescent="0.25">
      <c r="A51" s="1270"/>
      <c r="B51" s="1258" t="s">
        <v>1525</v>
      </c>
      <c r="C51" s="1260"/>
      <c r="D51" s="1252" t="s">
        <v>1526</v>
      </c>
      <c r="E51" s="1265"/>
      <c r="F51" s="1265"/>
      <c r="G51" s="1265"/>
      <c r="H51" s="1265"/>
      <c r="I51" s="1253"/>
      <c r="J51" s="1261">
        <v>3055351.03</v>
      </c>
      <c r="K51" s="1262"/>
    </row>
    <row r="52" spans="1:11" ht="15" customHeight="1" thickBot="1" x14ac:dyDescent="0.25">
      <c r="A52" s="1266"/>
      <c r="B52" s="1266"/>
      <c r="C52" s="1266"/>
      <c r="D52" s="1266"/>
      <c r="E52" s="1266"/>
      <c r="F52" s="1266"/>
      <c r="G52" s="1266"/>
      <c r="H52" s="1266"/>
      <c r="I52" s="1266"/>
      <c r="J52" s="1266"/>
      <c r="K52" s="1266"/>
    </row>
    <row r="53" spans="1:11" ht="26.25" customHeight="1" x14ac:dyDescent="0.2">
      <c r="A53" s="1267">
        <v>29</v>
      </c>
      <c r="B53" s="1271" t="s">
        <v>1449</v>
      </c>
      <c r="C53" s="1272"/>
      <c r="D53" s="1272"/>
      <c r="E53" s="1272"/>
      <c r="F53" s="1272"/>
      <c r="G53" s="1272"/>
      <c r="H53" s="1272"/>
      <c r="I53" s="1272"/>
      <c r="J53" s="1272"/>
      <c r="K53" s="1273"/>
    </row>
    <row r="54" spans="1:11" ht="37.5" customHeight="1" x14ac:dyDescent="0.2">
      <c r="A54" s="1268"/>
      <c r="B54" s="1263" t="s">
        <v>80</v>
      </c>
      <c r="C54" s="1263"/>
      <c r="D54" s="1263" t="s">
        <v>1448</v>
      </c>
      <c r="E54" s="1263"/>
      <c r="F54" s="1263" t="s">
        <v>19</v>
      </c>
      <c r="G54" s="1263"/>
      <c r="H54" s="1263" t="s">
        <v>1447</v>
      </c>
      <c r="I54" s="1263"/>
      <c r="J54" s="1263" t="s">
        <v>1446</v>
      </c>
      <c r="K54" s="1264"/>
    </row>
    <row r="55" spans="1:11" ht="36.75" customHeight="1" x14ac:dyDescent="0.2">
      <c r="A55" s="1268"/>
      <c r="B55" s="1243" t="s">
        <v>140</v>
      </c>
      <c r="C55" s="1243"/>
      <c r="D55" s="712" t="s">
        <v>141</v>
      </c>
      <c r="E55" s="713"/>
      <c r="F55" s="712" t="s">
        <v>142</v>
      </c>
      <c r="G55" s="713"/>
      <c r="H55" s="1257">
        <v>44000</v>
      </c>
      <c r="I55" s="1257"/>
      <c r="J55" s="1115">
        <v>1090529</v>
      </c>
      <c r="K55" s="1116"/>
    </row>
    <row r="56" spans="1:11" ht="36.75" customHeight="1" x14ac:dyDescent="0.2">
      <c r="A56" s="1268"/>
      <c r="B56" s="1243" t="s">
        <v>143</v>
      </c>
      <c r="C56" s="1243"/>
      <c r="D56" s="712" t="s">
        <v>144</v>
      </c>
      <c r="E56" s="713"/>
      <c r="F56" s="712" t="s">
        <v>145</v>
      </c>
      <c r="G56" s="713"/>
      <c r="H56" s="1244">
        <v>1</v>
      </c>
      <c r="I56" s="1244"/>
      <c r="J56" s="1115">
        <v>79</v>
      </c>
      <c r="K56" s="1116"/>
    </row>
    <row r="57" spans="1:11" ht="111.75" customHeight="1" x14ac:dyDescent="0.2">
      <c r="A57" s="1268"/>
      <c r="B57" s="1243" t="s">
        <v>1374</v>
      </c>
      <c r="C57" s="1243"/>
      <c r="D57" s="712" t="s">
        <v>144</v>
      </c>
      <c r="E57" s="713"/>
      <c r="F57" s="712" t="s">
        <v>145</v>
      </c>
      <c r="G57" s="713"/>
      <c r="H57" s="1244">
        <v>1</v>
      </c>
      <c r="I57" s="1244"/>
      <c r="J57" s="1115">
        <v>79</v>
      </c>
      <c r="K57" s="1116"/>
    </row>
    <row r="58" spans="1:11" ht="48.75" customHeight="1" x14ac:dyDescent="0.2">
      <c r="A58" s="1269"/>
      <c r="B58" s="1243" t="s">
        <v>151</v>
      </c>
      <c r="C58" s="1243"/>
      <c r="D58" s="712" t="s">
        <v>144</v>
      </c>
      <c r="E58" s="713"/>
      <c r="F58" s="712" t="s">
        <v>146</v>
      </c>
      <c r="G58" s="713"/>
      <c r="H58" s="1248">
        <v>17412000</v>
      </c>
      <c r="I58" s="1248"/>
      <c r="J58" s="1115">
        <v>358000000</v>
      </c>
      <c r="K58" s="1116"/>
    </row>
    <row r="59" spans="1:11" ht="42.75" customHeight="1" x14ac:dyDescent="0.2">
      <c r="A59" s="1269"/>
      <c r="B59" s="1243" t="s">
        <v>1445</v>
      </c>
      <c r="C59" s="1243"/>
      <c r="D59" s="712" t="s">
        <v>144</v>
      </c>
      <c r="E59" s="713"/>
      <c r="F59" s="712" t="s">
        <v>145</v>
      </c>
      <c r="G59" s="713"/>
      <c r="H59" s="1244">
        <v>0</v>
      </c>
      <c r="I59" s="1244"/>
      <c r="J59" s="1115">
        <v>20</v>
      </c>
      <c r="K59" s="1116"/>
    </row>
    <row r="60" spans="1:11" ht="42.75" customHeight="1" x14ac:dyDescent="0.2">
      <c r="A60" s="1269"/>
      <c r="B60" s="1243" t="s">
        <v>1444</v>
      </c>
      <c r="C60" s="1243"/>
      <c r="D60" s="712" t="s">
        <v>144</v>
      </c>
      <c r="E60" s="713"/>
      <c r="F60" s="712" t="s">
        <v>145</v>
      </c>
      <c r="G60" s="713"/>
      <c r="H60" s="1244">
        <v>0</v>
      </c>
      <c r="I60" s="1244"/>
      <c r="J60" s="1115">
        <v>34</v>
      </c>
      <c r="K60" s="1116"/>
    </row>
    <row r="61" spans="1:11" ht="41.25" customHeight="1" x14ac:dyDescent="0.2">
      <c r="A61" s="1269"/>
      <c r="B61" s="1243" t="s">
        <v>147</v>
      </c>
      <c r="C61" s="1243"/>
      <c r="D61" s="712" t="s">
        <v>141</v>
      </c>
      <c r="E61" s="713"/>
      <c r="F61" s="712" t="s">
        <v>148</v>
      </c>
      <c r="G61" s="713"/>
      <c r="H61" s="1244">
        <v>2</v>
      </c>
      <c r="I61" s="1244"/>
      <c r="J61" s="1245" t="s">
        <v>160</v>
      </c>
      <c r="K61" s="1246"/>
    </row>
    <row r="62" spans="1:11" ht="41.25" customHeight="1" x14ac:dyDescent="0.2">
      <c r="A62" s="1269"/>
      <c r="B62" s="1243" t="s">
        <v>149</v>
      </c>
      <c r="C62" s="1243"/>
      <c r="D62" s="712" t="s">
        <v>141</v>
      </c>
      <c r="E62" s="713"/>
      <c r="F62" s="712" t="s">
        <v>148</v>
      </c>
      <c r="G62" s="713"/>
      <c r="H62" s="1244">
        <v>2</v>
      </c>
      <c r="I62" s="1244"/>
      <c r="J62" s="1245" t="s">
        <v>160</v>
      </c>
      <c r="K62" s="1246"/>
    </row>
    <row r="63" spans="1:11" ht="45" customHeight="1" thickBot="1" x14ac:dyDescent="0.25">
      <c r="A63" s="1270"/>
      <c r="B63" s="1252" t="s">
        <v>150</v>
      </c>
      <c r="C63" s="1253"/>
      <c r="D63" s="725" t="s">
        <v>144</v>
      </c>
      <c r="E63" s="726"/>
      <c r="F63" s="725" t="s">
        <v>145</v>
      </c>
      <c r="G63" s="726"/>
      <c r="H63" s="1254">
        <v>1</v>
      </c>
      <c r="I63" s="1254"/>
      <c r="J63" s="1255" t="s">
        <v>160</v>
      </c>
      <c r="K63" s="1256"/>
    </row>
    <row r="64" spans="1:11" ht="15" customHeight="1" thickBot="1" x14ac:dyDescent="0.25">
      <c r="A64" s="1247"/>
      <c r="B64" s="1247"/>
      <c r="C64" s="1247"/>
      <c r="D64" s="1247"/>
      <c r="E64" s="1247"/>
      <c r="F64" s="1247"/>
      <c r="G64" s="1247"/>
      <c r="H64" s="1247"/>
      <c r="I64" s="1247"/>
      <c r="J64" s="1247"/>
      <c r="K64" s="1247"/>
    </row>
    <row r="65" spans="1:11" ht="30" customHeight="1" thickBot="1" x14ac:dyDescent="0.25">
      <c r="A65" s="144">
        <v>30</v>
      </c>
      <c r="B65" s="1249" t="s">
        <v>1443</v>
      </c>
      <c r="C65" s="1249"/>
      <c r="D65" s="1250" t="s">
        <v>1442</v>
      </c>
      <c r="E65" s="1250"/>
      <c r="F65" s="1250"/>
      <c r="G65" s="1250"/>
      <c r="H65" s="1250"/>
      <c r="I65" s="1250"/>
      <c r="J65" s="1250"/>
      <c r="K65" s="1251"/>
    </row>
    <row r="93" spans="1:1" x14ac:dyDescent="0.2">
      <c r="A93" s="150" t="s">
        <v>1441</v>
      </c>
    </row>
    <row r="94" spans="1:1" x14ac:dyDescent="0.2">
      <c r="A94" s="150" t="s">
        <v>89</v>
      </c>
    </row>
    <row r="95" spans="1:1" x14ac:dyDescent="0.2">
      <c r="A95" s="150" t="s">
        <v>1440</v>
      </c>
    </row>
    <row r="96" spans="1:1" x14ac:dyDescent="0.2">
      <c r="A96" s="150" t="s">
        <v>1439</v>
      </c>
    </row>
    <row r="97" spans="1:1" x14ac:dyDescent="0.2">
      <c r="A97" s="150" t="s">
        <v>1438</v>
      </c>
    </row>
    <row r="98" spans="1:1" x14ac:dyDescent="0.2">
      <c r="A98" s="150" t="s">
        <v>1437</v>
      </c>
    </row>
    <row r="99" spans="1:1" x14ac:dyDescent="0.2">
      <c r="A99" s="150" t="s">
        <v>1436</v>
      </c>
    </row>
    <row r="100" spans="1:1" x14ac:dyDescent="0.2">
      <c r="A100" s="150" t="s">
        <v>1435</v>
      </c>
    </row>
    <row r="101" spans="1:1" x14ac:dyDescent="0.2">
      <c r="A101" s="150" t="s">
        <v>1434</v>
      </c>
    </row>
    <row r="102" spans="1:1" x14ac:dyDescent="0.2">
      <c r="A102" s="150" t="s">
        <v>1433</v>
      </c>
    </row>
    <row r="103" spans="1:1" x14ac:dyDescent="0.2">
      <c r="A103" s="150" t="s">
        <v>1432</v>
      </c>
    </row>
    <row r="104" spans="1:1" x14ac:dyDescent="0.2">
      <c r="A104" s="150" t="s">
        <v>1431</v>
      </c>
    </row>
    <row r="105" spans="1:1" x14ac:dyDescent="0.2">
      <c r="A105" s="150" t="s">
        <v>1430</v>
      </c>
    </row>
    <row r="106" spans="1:1" x14ac:dyDescent="0.2">
      <c r="A106" s="150" t="s">
        <v>1429</v>
      </c>
    </row>
    <row r="107" spans="1:1" x14ac:dyDescent="0.2">
      <c r="A107" s="150" t="s">
        <v>1428</v>
      </c>
    </row>
    <row r="108" spans="1:1" x14ac:dyDescent="0.2">
      <c r="A108" s="150" t="s">
        <v>1427</v>
      </c>
    </row>
    <row r="109" spans="1:1" x14ac:dyDescent="0.2">
      <c r="A109" s="150" t="s">
        <v>1426</v>
      </c>
    </row>
    <row r="110" spans="1:1" x14ac:dyDescent="0.2">
      <c r="A110" s="150" t="s">
        <v>1425</v>
      </c>
    </row>
    <row r="111" spans="1:1" ht="15" x14ac:dyDescent="0.25">
      <c r="A111" s="295"/>
    </row>
    <row r="112" spans="1:1" ht="15" x14ac:dyDescent="0.25">
      <c r="A112" s="295"/>
    </row>
    <row r="113" spans="1:1" x14ac:dyDescent="0.2">
      <c r="A113" s="112" t="s">
        <v>137</v>
      </c>
    </row>
    <row r="114" spans="1:1" x14ac:dyDescent="0.2">
      <c r="A114" s="112" t="s">
        <v>1424</v>
      </c>
    </row>
    <row r="115" spans="1:1" x14ac:dyDescent="0.2">
      <c r="A115" s="112" t="s">
        <v>1423</v>
      </c>
    </row>
    <row r="116" spans="1:1" x14ac:dyDescent="0.2">
      <c r="A116" s="112" t="s">
        <v>1422</v>
      </c>
    </row>
    <row r="117" spans="1:1" ht="15" x14ac:dyDescent="0.25">
      <c r="A117" s="295"/>
    </row>
    <row r="118" spans="1:1" ht="15" x14ac:dyDescent="0.25">
      <c r="A118" s="295"/>
    </row>
    <row r="119" spans="1:1" x14ac:dyDescent="0.2">
      <c r="A119" s="150" t="s">
        <v>1421</v>
      </c>
    </row>
    <row r="120" spans="1:1" x14ac:dyDescent="0.2">
      <c r="A120" s="150" t="s">
        <v>1420</v>
      </c>
    </row>
    <row r="121" spans="1:1" x14ac:dyDescent="0.2">
      <c r="A121" s="150" t="s">
        <v>1419</v>
      </c>
    </row>
    <row r="122" spans="1:1" x14ac:dyDescent="0.2">
      <c r="A122" s="150" t="s">
        <v>1418</v>
      </c>
    </row>
    <row r="123" spans="1:1" x14ac:dyDescent="0.2">
      <c r="A123" s="150" t="s">
        <v>1417</v>
      </c>
    </row>
    <row r="124" spans="1:1" x14ac:dyDescent="0.2">
      <c r="A124" s="150" t="s">
        <v>1416</v>
      </c>
    </row>
    <row r="125" spans="1:1" x14ac:dyDescent="0.2">
      <c r="A125" s="150" t="s">
        <v>1415</v>
      </c>
    </row>
    <row r="126" spans="1:1" x14ac:dyDescent="0.2">
      <c r="A126" s="150" t="s">
        <v>1414</v>
      </c>
    </row>
    <row r="127" spans="1:1" x14ac:dyDescent="0.2">
      <c r="A127" s="150" t="s">
        <v>1413</v>
      </c>
    </row>
    <row r="128" spans="1:1" x14ac:dyDescent="0.2">
      <c r="A128" s="150" t="s">
        <v>1412</v>
      </c>
    </row>
    <row r="129" spans="1:1" x14ac:dyDescent="0.2">
      <c r="A129" s="150" t="s">
        <v>1411</v>
      </c>
    </row>
    <row r="130" spans="1:1" x14ac:dyDescent="0.2">
      <c r="A130" s="150" t="s">
        <v>1410</v>
      </c>
    </row>
    <row r="131" spans="1:1" x14ac:dyDescent="0.2">
      <c r="A131" s="150" t="s">
        <v>1409</v>
      </c>
    </row>
    <row r="132" spans="1:1" x14ac:dyDescent="0.2">
      <c r="A132" s="150" t="s">
        <v>1408</v>
      </c>
    </row>
    <row r="133" spans="1:1" x14ac:dyDescent="0.2">
      <c r="A133" s="150" t="s">
        <v>1407</v>
      </c>
    </row>
    <row r="134" spans="1:1" x14ac:dyDescent="0.2">
      <c r="A134" s="150" t="s">
        <v>1406</v>
      </c>
    </row>
    <row r="135" spans="1:1" x14ac:dyDescent="0.2">
      <c r="A135" s="150" t="s">
        <v>1405</v>
      </c>
    </row>
    <row r="136" spans="1:1" x14ac:dyDescent="0.2">
      <c r="A136" s="150" t="s">
        <v>1404</v>
      </c>
    </row>
    <row r="137" spans="1:1" x14ac:dyDescent="0.2">
      <c r="A137" s="150" t="s">
        <v>1403</v>
      </c>
    </row>
    <row r="138" spans="1:1" x14ac:dyDescent="0.2">
      <c r="A138" s="150" t="s">
        <v>1402</v>
      </c>
    </row>
    <row r="139" spans="1:1" x14ac:dyDescent="0.2">
      <c r="A139" s="150" t="s">
        <v>1401</v>
      </c>
    </row>
    <row r="140" spans="1:1" x14ac:dyDescent="0.2">
      <c r="A140" s="150" t="s">
        <v>1400</v>
      </c>
    </row>
    <row r="141" spans="1:1" x14ac:dyDescent="0.2">
      <c r="A141" s="150" t="s">
        <v>1399</v>
      </c>
    </row>
    <row r="142" spans="1:1" x14ac:dyDescent="0.2">
      <c r="A142" s="150" t="s">
        <v>1398</v>
      </c>
    </row>
    <row r="143" spans="1:1" x14ac:dyDescent="0.2">
      <c r="A143" s="150" t="s">
        <v>1397</v>
      </c>
    </row>
    <row r="144" spans="1:1" x14ac:dyDescent="0.2">
      <c r="A144" s="150" t="s">
        <v>1396</v>
      </c>
    </row>
    <row r="145" spans="1:1" x14ac:dyDescent="0.2">
      <c r="A145" s="150" t="s">
        <v>1395</v>
      </c>
    </row>
    <row r="146" spans="1:1" x14ac:dyDescent="0.2">
      <c r="A146" s="150" t="s">
        <v>1394</v>
      </c>
    </row>
    <row r="147" spans="1:1" x14ac:dyDescent="0.2">
      <c r="A147" s="150" t="s">
        <v>1393</v>
      </c>
    </row>
    <row r="148" spans="1:1" x14ac:dyDescent="0.2">
      <c r="A148" s="150" t="s">
        <v>1392</v>
      </c>
    </row>
    <row r="149" spans="1:1" x14ac:dyDescent="0.2">
      <c r="A149" s="150" t="s">
        <v>1391</v>
      </c>
    </row>
    <row r="150" spans="1:1" x14ac:dyDescent="0.2">
      <c r="A150" s="150" t="s">
        <v>1390</v>
      </c>
    </row>
    <row r="151" spans="1:1" x14ac:dyDescent="0.2">
      <c r="A151" s="150" t="s">
        <v>1389</v>
      </c>
    </row>
    <row r="152" spans="1:1" x14ac:dyDescent="0.2">
      <c r="A152" s="150" t="s">
        <v>1388</v>
      </c>
    </row>
    <row r="153" spans="1:1" x14ac:dyDescent="0.2">
      <c r="A153" s="150" t="s">
        <v>1387</v>
      </c>
    </row>
    <row r="154" spans="1:1" x14ac:dyDescent="0.2">
      <c r="A154" s="150" t="s">
        <v>1386</v>
      </c>
    </row>
    <row r="155" spans="1:1" x14ac:dyDescent="0.2">
      <c r="A155" s="150" t="s">
        <v>1385</v>
      </c>
    </row>
    <row r="156" spans="1:1" ht="15" x14ac:dyDescent="0.25">
      <c r="A156" s="295"/>
    </row>
    <row r="157" spans="1:1" ht="15" x14ac:dyDescent="0.25">
      <c r="A157" s="295"/>
    </row>
    <row r="158" spans="1:1" x14ac:dyDescent="0.2">
      <c r="A158" s="151" t="s">
        <v>72</v>
      </c>
    </row>
    <row r="159" spans="1:1" x14ac:dyDescent="0.2">
      <c r="A159" s="151" t="s">
        <v>73</v>
      </c>
    </row>
    <row r="160" spans="1:1" ht="15" x14ac:dyDescent="0.25">
      <c r="A160" s="295"/>
    </row>
    <row r="161" spans="1:1" ht="15" x14ac:dyDescent="0.25">
      <c r="A161" s="295"/>
    </row>
    <row r="162" spans="1:1" x14ac:dyDescent="0.2">
      <c r="A162" s="151" t="s">
        <v>1384</v>
      </c>
    </row>
    <row r="163" spans="1:1" x14ac:dyDescent="0.2">
      <c r="A163" s="151" t="s">
        <v>1383</v>
      </c>
    </row>
    <row r="164" spans="1:1" x14ac:dyDescent="0.2">
      <c r="A164" s="151" t="s">
        <v>1382</v>
      </c>
    </row>
    <row r="165" spans="1:1" x14ac:dyDescent="0.2">
      <c r="A165" s="151" t="s">
        <v>1381</v>
      </c>
    </row>
    <row r="166" spans="1:1" ht="15" x14ac:dyDescent="0.25">
      <c r="A166" s="295"/>
    </row>
    <row r="167" spans="1:1" ht="15" x14ac:dyDescent="0.25">
      <c r="A167" s="295"/>
    </row>
    <row r="168" spans="1:1" x14ac:dyDescent="0.2">
      <c r="A168" s="151" t="s">
        <v>1380</v>
      </c>
    </row>
    <row r="169" spans="1:1" x14ac:dyDescent="0.2">
      <c r="A169" s="151" t="s">
        <v>1379</v>
      </c>
    </row>
    <row r="170" spans="1:1" x14ac:dyDescent="0.2">
      <c r="A170" s="151" t="s">
        <v>1378</v>
      </c>
    </row>
    <row r="171" spans="1:1" x14ac:dyDescent="0.2">
      <c r="A171" s="151" t="s">
        <v>1377</v>
      </c>
    </row>
    <row r="172" spans="1:1" x14ac:dyDescent="0.2">
      <c r="A172" s="151" t="s">
        <v>1376</v>
      </c>
    </row>
    <row r="173" spans="1:1" x14ac:dyDescent="0.2">
      <c r="A173" s="151" t="s">
        <v>1375</v>
      </c>
    </row>
  </sheetData>
  <mergeCells count="157">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13:D13"/>
    <mergeCell ref="E13:K13"/>
    <mergeCell ref="B14:D14"/>
    <mergeCell ref="E14:K14"/>
    <mergeCell ref="A15:K15"/>
    <mergeCell ref="A16:K16"/>
    <mergeCell ref="B10:D10"/>
    <mergeCell ref="E10:K10"/>
    <mergeCell ref="B11:D11"/>
    <mergeCell ref="E11:K11"/>
    <mergeCell ref="B12:D12"/>
    <mergeCell ref="E12:K12"/>
    <mergeCell ref="A20:K20"/>
    <mergeCell ref="B21:C21"/>
    <mergeCell ref="D21:K21"/>
    <mergeCell ref="B22:C22"/>
    <mergeCell ref="D22:K22"/>
    <mergeCell ref="B23:C23"/>
    <mergeCell ref="D23:K23"/>
    <mergeCell ref="B17:C17"/>
    <mergeCell ref="D17:K17"/>
    <mergeCell ref="B18:C18"/>
    <mergeCell ref="D18:K18"/>
    <mergeCell ref="B19:C19"/>
    <mergeCell ref="D19:K19"/>
    <mergeCell ref="B27:C27"/>
    <mergeCell ref="D27:K27"/>
    <mergeCell ref="A28:K28"/>
    <mergeCell ref="B29:C29"/>
    <mergeCell ref="D29:K29"/>
    <mergeCell ref="B30:C30"/>
    <mergeCell ref="D30:K30"/>
    <mergeCell ref="B24:C24"/>
    <mergeCell ref="D24:K24"/>
    <mergeCell ref="B25:C25"/>
    <mergeCell ref="D25:K25"/>
    <mergeCell ref="B26:C26"/>
    <mergeCell ref="D26:K26"/>
    <mergeCell ref="B34:C34"/>
    <mergeCell ref="D34:K34"/>
    <mergeCell ref="A35:K35"/>
    <mergeCell ref="A36:C36"/>
    <mergeCell ref="B37:C37"/>
    <mergeCell ref="B38:C38"/>
    <mergeCell ref="B31:C31"/>
    <mergeCell ref="D31:K31"/>
    <mergeCell ref="A32:K32"/>
    <mergeCell ref="B33:C33"/>
    <mergeCell ref="D33:E33"/>
    <mergeCell ref="F33:G33"/>
    <mergeCell ref="H33:I33"/>
    <mergeCell ref="J33:K33"/>
    <mergeCell ref="J44:K44"/>
    <mergeCell ref="B45:C45"/>
    <mergeCell ref="D45:I45"/>
    <mergeCell ref="J45:K45"/>
    <mergeCell ref="B46:C46"/>
    <mergeCell ref="D46:I46"/>
    <mergeCell ref="J46:K46"/>
    <mergeCell ref="B39:C39"/>
    <mergeCell ref="B40:C40"/>
    <mergeCell ref="A41:K41"/>
    <mergeCell ref="A42:A51"/>
    <mergeCell ref="B42:K42"/>
    <mergeCell ref="B43:C43"/>
    <mergeCell ref="D43:I43"/>
    <mergeCell ref="J43:K43"/>
    <mergeCell ref="B44:C44"/>
    <mergeCell ref="D44:I44"/>
    <mergeCell ref="B49:C49"/>
    <mergeCell ref="D49:I49"/>
    <mergeCell ref="J49:K49"/>
    <mergeCell ref="B50:C50"/>
    <mergeCell ref="D50:I50"/>
    <mergeCell ref="J50:K50"/>
    <mergeCell ref="B47:C47"/>
    <mergeCell ref="D47:I47"/>
    <mergeCell ref="J47:K47"/>
    <mergeCell ref="B48:C48"/>
    <mergeCell ref="D48:I48"/>
    <mergeCell ref="J48:K48"/>
    <mergeCell ref="J54:K54"/>
    <mergeCell ref="B56:C56"/>
    <mergeCell ref="H56:I56"/>
    <mergeCell ref="B51:C51"/>
    <mergeCell ref="D51:I51"/>
    <mergeCell ref="J51:K51"/>
    <mergeCell ref="A52:K52"/>
    <mergeCell ref="A53:A63"/>
    <mergeCell ref="B53:K53"/>
    <mergeCell ref="B54:C54"/>
    <mergeCell ref="D54:E54"/>
    <mergeCell ref="F54:G54"/>
    <mergeCell ref="H54:I54"/>
    <mergeCell ref="B57:C57"/>
    <mergeCell ref="D57:E57"/>
    <mergeCell ref="F57:G57"/>
    <mergeCell ref="B55:C55"/>
    <mergeCell ref="D55:E55"/>
    <mergeCell ref="F55:G55"/>
    <mergeCell ref="H55:I55"/>
    <mergeCell ref="J55:K55"/>
    <mergeCell ref="H57:I57"/>
    <mergeCell ref="J57:K57"/>
    <mergeCell ref="B59:C59"/>
    <mergeCell ref="D59:E59"/>
    <mergeCell ref="F59:G59"/>
    <mergeCell ref="H59:I59"/>
    <mergeCell ref="J59:K59"/>
    <mergeCell ref="D56:E56"/>
    <mergeCell ref="F56:G56"/>
    <mergeCell ref="J56:K56"/>
    <mergeCell ref="B65:C65"/>
    <mergeCell ref="D65:K65"/>
    <mergeCell ref="B62:C62"/>
    <mergeCell ref="D62:E62"/>
    <mergeCell ref="F62:G62"/>
    <mergeCell ref="H62:I62"/>
    <mergeCell ref="J62:K62"/>
    <mergeCell ref="B63:C63"/>
    <mergeCell ref="D63:E63"/>
    <mergeCell ref="F63:G63"/>
    <mergeCell ref="H63:I63"/>
    <mergeCell ref="J63:K63"/>
    <mergeCell ref="B61:C61"/>
    <mergeCell ref="D61:E61"/>
    <mergeCell ref="F61:G61"/>
    <mergeCell ref="H61:I61"/>
    <mergeCell ref="J61:K61"/>
    <mergeCell ref="A64:K64"/>
    <mergeCell ref="B58:C58"/>
    <mergeCell ref="D58:E58"/>
    <mergeCell ref="F58:G58"/>
    <mergeCell ref="H58:I58"/>
    <mergeCell ref="J58:K58"/>
    <mergeCell ref="B60:C60"/>
    <mergeCell ref="D60:E60"/>
    <mergeCell ref="F60:G60"/>
    <mergeCell ref="H60:I60"/>
    <mergeCell ref="J60:K60"/>
  </mergeCells>
  <conditionalFormatting sqref="F33:G33 J33:K33 D22:D26">
    <cfRule type="containsText" dxfId="18" priority="1" stopIfTrue="1" operator="containsText" text="wybierz">
      <formula>NOT(ISERROR(SEARCH("wybierz",D22)))</formula>
    </cfRule>
  </conditionalFormatting>
  <dataValidations count="7">
    <dataValidation type="list" allowBlank="1" showInputMessage="1" showErrorMessage="1" sqref="D18:K18">
      <formula1>$A$113:$A$116</formula1>
    </dataValidation>
    <dataValidation type="list" allowBlank="1" showInputMessage="1" showErrorMessage="1" prompt="wybierz Program z listy" sqref="E10:K10">
      <formula1>$A$93:$A$110</formula1>
    </dataValidation>
    <dataValidation type="list" allowBlank="1" showInputMessage="1" showErrorMessage="1" prompt="wybierz PI z listy" sqref="D23:K23">
      <formula1>$A$168:$A$173</formula1>
    </dataValidation>
    <dataValidation allowBlank="1" showInputMessage="1" showErrorMessage="1" prompt="zgodnie z właściwym PO" sqref="E11:K13"/>
    <dataValidation type="list" allowBlank="1" showInputMessage="1" showErrorMessage="1" prompt="wybierz narzędzie PP" sqref="D19:K19">
      <formula1>$A$119:$A$155</formula1>
    </dataValidation>
    <dataValidation type="list" allowBlank="1" showInputMessage="1" showErrorMessage="1" prompt="wybierz fundusz" sqref="D21:K21">
      <formula1>$A$158:$A$159</formula1>
    </dataValidation>
    <dataValidation type="list" allowBlank="1" showInputMessage="1" showErrorMessage="1" prompt="wybierz Cel Tematyczny" sqref="D22:K22">
      <formula1>$A$162:$A$165</formula1>
    </dataValidation>
  </dataValidations>
  <pageMargins left="0.70866141732283472" right="0.70866141732283472" top="0.74803149606299213" bottom="0.74803149606299213" header="0.31496062992125984" footer="0.31496062992125984"/>
  <pageSetup paperSize="9" scale="68" fitToHeight="0" orientation="portrait" cellComments="asDisplayed" r:id="rId1"/>
  <rowBreaks count="3" manualBreakCount="3">
    <brk id="25" max="10" man="1"/>
    <brk id="35" max="10" man="1"/>
    <brk id="52"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C171"/>
  <sheetViews>
    <sheetView view="pageBreakPreview" topLeftCell="A10" zoomScaleNormal="60" zoomScaleSheetLayoutView="100" workbookViewId="0">
      <selection activeCell="D25" sqref="D25:K25"/>
    </sheetView>
  </sheetViews>
  <sheetFormatPr defaultRowHeight="12.75" x14ac:dyDescent="0.25"/>
  <cols>
    <col min="1" max="1" width="6.85546875" style="126" customWidth="1"/>
    <col min="2" max="2" width="9.140625" style="126"/>
    <col min="3" max="3" width="15.7109375" style="126" customWidth="1"/>
    <col min="4" max="4" width="9.7109375" style="126" customWidth="1"/>
    <col min="5" max="5" width="11.42578125" style="126" customWidth="1"/>
    <col min="6" max="6" width="11.28515625" style="126" customWidth="1"/>
    <col min="7" max="7" width="9.7109375" style="126" customWidth="1"/>
    <col min="8" max="8" width="8.7109375" style="126" customWidth="1"/>
    <col min="9" max="9" width="6.5703125" style="126" customWidth="1"/>
    <col min="10" max="10" width="9.7109375" style="126" customWidth="1"/>
    <col min="11" max="11" width="12.140625" style="126" customWidth="1"/>
    <col min="12" max="13" width="0" style="126" hidden="1" customWidth="1"/>
    <col min="14" max="14" width="28.42578125" style="126" hidden="1" customWidth="1"/>
    <col min="15" max="16" width="0" style="126" hidden="1" customWidth="1"/>
    <col min="17" max="17" width="30.7109375" style="126" customWidth="1"/>
    <col min="18" max="16384" width="9.140625" style="126"/>
  </cols>
  <sheetData>
    <row r="1" spans="1:11" ht="41.25" customHeight="1" x14ac:dyDescent="0.25">
      <c r="A1" s="1484" t="s">
        <v>1496</v>
      </c>
      <c r="B1" s="1485"/>
      <c r="C1" s="1485"/>
      <c r="D1" s="1485"/>
      <c r="E1" s="1485"/>
      <c r="F1" s="1485"/>
      <c r="G1" s="1485"/>
      <c r="H1" s="1485"/>
      <c r="I1" s="1485"/>
      <c r="J1" s="1485"/>
      <c r="K1" s="1486"/>
    </row>
    <row r="2" spans="1:11" ht="30" customHeight="1" thickBot="1" x14ac:dyDescent="0.3">
      <c r="A2" s="127">
        <v>1</v>
      </c>
      <c r="B2" s="1483" t="s">
        <v>1495</v>
      </c>
      <c r="C2" s="1345"/>
      <c r="D2" s="1345"/>
      <c r="E2" s="1346"/>
      <c r="F2" s="1487" t="s">
        <v>1542</v>
      </c>
      <c r="G2" s="1488"/>
      <c r="H2" s="1488"/>
      <c r="I2" s="1488"/>
      <c r="J2" s="1488"/>
      <c r="K2" s="1489"/>
    </row>
    <row r="3" spans="1:11" ht="15" customHeight="1" thickBot="1" x14ac:dyDescent="0.3">
      <c r="A3" s="1370"/>
      <c r="B3" s="1370"/>
      <c r="C3" s="1370"/>
      <c r="D3" s="1370"/>
      <c r="E3" s="1370"/>
      <c r="F3" s="1370"/>
      <c r="G3" s="1370"/>
      <c r="H3" s="1370"/>
      <c r="I3" s="1370"/>
      <c r="J3" s="1370"/>
      <c r="K3" s="1370"/>
    </row>
    <row r="4" spans="1:11" ht="30" customHeight="1" x14ac:dyDescent="0.25">
      <c r="A4" s="1466" t="s">
        <v>4</v>
      </c>
      <c r="B4" s="1467"/>
      <c r="C4" s="1467"/>
      <c r="D4" s="1467"/>
      <c r="E4" s="1467"/>
      <c r="F4" s="1467"/>
      <c r="G4" s="1467"/>
      <c r="H4" s="1467"/>
      <c r="I4" s="1467"/>
      <c r="J4" s="1467"/>
      <c r="K4" s="1468"/>
    </row>
    <row r="5" spans="1:11" ht="43.5" customHeight="1" x14ac:dyDescent="0.25">
      <c r="A5" s="128">
        <v>2</v>
      </c>
      <c r="B5" s="1469" t="s">
        <v>1494</v>
      </c>
      <c r="C5" s="1326"/>
      <c r="D5" s="1327"/>
      <c r="E5" s="1354" t="s">
        <v>1543</v>
      </c>
      <c r="F5" s="1355"/>
      <c r="G5" s="1355"/>
      <c r="H5" s="1355"/>
      <c r="I5" s="1355"/>
      <c r="J5" s="1355"/>
      <c r="K5" s="1356"/>
    </row>
    <row r="6" spans="1:11" ht="75.75" customHeight="1" x14ac:dyDescent="0.25">
      <c r="A6" s="1334">
        <v>3</v>
      </c>
      <c r="B6" s="1476" t="s">
        <v>1492</v>
      </c>
      <c r="C6" s="1336"/>
      <c r="D6" s="1337"/>
      <c r="E6" s="1354" t="s">
        <v>1497</v>
      </c>
      <c r="F6" s="1355"/>
      <c r="G6" s="1355"/>
      <c r="H6" s="1355"/>
      <c r="I6" s="1355"/>
      <c r="J6" s="1355"/>
      <c r="K6" s="1356"/>
    </row>
    <row r="7" spans="1:11" ht="30" customHeight="1" x14ac:dyDescent="0.25">
      <c r="A7" s="1335"/>
      <c r="B7" s="1477"/>
      <c r="C7" s="1338"/>
      <c r="D7" s="1339"/>
      <c r="E7" s="129" t="s">
        <v>1488</v>
      </c>
      <c r="F7" s="1490" t="s">
        <v>1498</v>
      </c>
      <c r="G7" s="1357"/>
      <c r="H7" s="1358"/>
      <c r="I7" s="129" t="s">
        <v>1487</v>
      </c>
      <c r="J7" s="1478" t="s">
        <v>1499</v>
      </c>
      <c r="K7" s="1479"/>
    </row>
    <row r="8" spans="1:11" ht="30" customHeight="1" x14ac:dyDescent="0.25">
      <c r="A8" s="1334">
        <v>4</v>
      </c>
      <c r="B8" s="1476" t="s">
        <v>91</v>
      </c>
      <c r="C8" s="1336"/>
      <c r="D8" s="1337"/>
      <c r="E8" s="1340" t="s">
        <v>153</v>
      </c>
      <c r="F8" s="1341"/>
      <c r="G8" s="1341"/>
      <c r="H8" s="1341"/>
      <c r="I8" s="1341"/>
      <c r="J8" s="1341"/>
      <c r="K8" s="1342"/>
    </row>
    <row r="9" spans="1:11" ht="30" customHeight="1" x14ac:dyDescent="0.25">
      <c r="A9" s="1335"/>
      <c r="B9" s="1477"/>
      <c r="C9" s="1338"/>
      <c r="D9" s="1339"/>
      <c r="E9" s="129" t="s">
        <v>1488</v>
      </c>
      <c r="F9" s="964" t="s">
        <v>160</v>
      </c>
      <c r="G9" s="965"/>
      <c r="H9" s="966"/>
      <c r="I9" s="129" t="s">
        <v>1487</v>
      </c>
      <c r="J9" s="1478" t="s">
        <v>160</v>
      </c>
      <c r="K9" s="1479"/>
    </row>
    <row r="10" spans="1:11" ht="30" customHeight="1" x14ac:dyDescent="0.25">
      <c r="A10" s="128">
        <v>5</v>
      </c>
      <c r="B10" s="1469" t="s">
        <v>74</v>
      </c>
      <c r="C10" s="1326"/>
      <c r="D10" s="1327"/>
      <c r="E10" s="1470" t="s">
        <v>1486</v>
      </c>
      <c r="F10" s="1471"/>
      <c r="G10" s="1471"/>
      <c r="H10" s="1471"/>
      <c r="I10" s="1471"/>
      <c r="J10" s="1471"/>
      <c r="K10" s="1472"/>
    </row>
    <row r="11" spans="1:11" ht="33" customHeight="1" x14ac:dyDescent="0.25">
      <c r="A11" s="128">
        <v>6</v>
      </c>
      <c r="B11" s="1469" t="s">
        <v>76</v>
      </c>
      <c r="C11" s="1326"/>
      <c r="D11" s="1327"/>
      <c r="E11" s="1473" t="s">
        <v>136</v>
      </c>
      <c r="F11" s="1474"/>
      <c r="G11" s="1474"/>
      <c r="H11" s="1474"/>
      <c r="I11" s="1474"/>
      <c r="J11" s="1474"/>
      <c r="K11" s="1475"/>
    </row>
    <row r="12" spans="1:11" ht="30" customHeight="1" x14ac:dyDescent="0.25">
      <c r="A12" s="128">
        <v>7</v>
      </c>
      <c r="B12" s="1469" t="s">
        <v>31</v>
      </c>
      <c r="C12" s="1326"/>
      <c r="D12" s="1327"/>
      <c r="E12" s="1470" t="s">
        <v>1500</v>
      </c>
      <c r="F12" s="1471"/>
      <c r="G12" s="1471"/>
      <c r="H12" s="1471"/>
      <c r="I12" s="1471"/>
      <c r="J12" s="1471"/>
      <c r="K12" s="1472"/>
    </row>
    <row r="13" spans="1:11" ht="30" customHeight="1" x14ac:dyDescent="0.25">
      <c r="A13" s="128">
        <v>8</v>
      </c>
      <c r="B13" s="1469" t="s">
        <v>36</v>
      </c>
      <c r="C13" s="1326"/>
      <c r="D13" s="1327"/>
      <c r="E13" s="1480"/>
      <c r="F13" s="1481"/>
      <c r="G13" s="1481"/>
      <c r="H13" s="1481"/>
      <c r="I13" s="1481"/>
      <c r="J13" s="1481"/>
      <c r="K13" s="1482"/>
    </row>
    <row r="14" spans="1:11" ht="72" customHeight="1" thickBot="1" x14ac:dyDescent="0.25">
      <c r="A14" s="127">
        <v>9</v>
      </c>
      <c r="B14" s="1483" t="s">
        <v>22</v>
      </c>
      <c r="C14" s="1345"/>
      <c r="D14" s="1346"/>
      <c r="E14" s="835" t="s">
        <v>1724</v>
      </c>
      <c r="F14" s="836"/>
      <c r="G14" s="836"/>
      <c r="H14" s="836"/>
      <c r="I14" s="836"/>
      <c r="J14" s="836"/>
      <c r="K14" s="837"/>
    </row>
    <row r="15" spans="1:11" ht="15" customHeight="1" thickBot="1" x14ac:dyDescent="0.3">
      <c r="A15" s="1370"/>
      <c r="B15" s="1370"/>
      <c r="C15" s="1370"/>
      <c r="D15" s="1370"/>
      <c r="E15" s="1370"/>
      <c r="F15" s="1370"/>
      <c r="G15" s="1370"/>
      <c r="H15" s="1370"/>
      <c r="I15" s="1370"/>
      <c r="J15" s="1370"/>
      <c r="K15" s="1370"/>
    </row>
    <row r="16" spans="1:11" ht="30" customHeight="1" x14ac:dyDescent="0.25">
      <c r="A16" s="1466" t="s">
        <v>1484</v>
      </c>
      <c r="B16" s="1467"/>
      <c r="C16" s="1467"/>
      <c r="D16" s="1467"/>
      <c r="E16" s="1467"/>
      <c r="F16" s="1467"/>
      <c r="G16" s="1467"/>
      <c r="H16" s="1467"/>
      <c r="I16" s="1467"/>
      <c r="J16" s="1467"/>
      <c r="K16" s="1468"/>
    </row>
    <row r="17" spans="1:15" ht="41.25" hidden="1" customHeight="1" x14ac:dyDescent="0.25">
      <c r="A17" s="130">
        <v>6</v>
      </c>
      <c r="B17" s="1456" t="s">
        <v>13</v>
      </c>
      <c r="C17" s="1457"/>
      <c r="D17" s="1458" t="s">
        <v>1482</v>
      </c>
      <c r="E17" s="1459"/>
      <c r="F17" s="1459"/>
      <c r="G17" s="1459"/>
      <c r="H17" s="1459"/>
      <c r="I17" s="1459"/>
      <c r="J17" s="1459"/>
      <c r="K17" s="1460"/>
    </row>
    <row r="18" spans="1:15" ht="41.25" customHeight="1" x14ac:dyDescent="0.25">
      <c r="A18" s="128">
        <v>10</v>
      </c>
      <c r="B18" s="1290" t="s">
        <v>13</v>
      </c>
      <c r="C18" s="1291"/>
      <c r="D18" s="1461" t="s">
        <v>137</v>
      </c>
      <c r="E18" s="1462"/>
      <c r="F18" s="1462"/>
      <c r="G18" s="1462"/>
      <c r="H18" s="1462"/>
      <c r="I18" s="1462"/>
      <c r="J18" s="1462"/>
      <c r="K18" s="1463"/>
    </row>
    <row r="19" spans="1:15" ht="40.5" customHeight="1" thickBot="1" x14ac:dyDescent="0.3">
      <c r="A19" s="281">
        <v>11</v>
      </c>
      <c r="B19" s="1464" t="s">
        <v>1481</v>
      </c>
      <c r="C19" s="1465"/>
      <c r="D19" s="1318" t="s">
        <v>1413</v>
      </c>
      <c r="E19" s="1318"/>
      <c r="F19" s="1318"/>
      <c r="G19" s="1318"/>
      <c r="H19" s="1318"/>
      <c r="I19" s="1318"/>
      <c r="J19" s="1318"/>
      <c r="K19" s="1319"/>
    </row>
    <row r="20" spans="1:15" ht="15" customHeight="1" thickBot="1" x14ac:dyDescent="0.3">
      <c r="A20" s="1266"/>
      <c r="B20" s="1266"/>
      <c r="C20" s="1266"/>
      <c r="D20" s="1266"/>
      <c r="E20" s="1266"/>
      <c r="F20" s="1266"/>
      <c r="G20" s="1266"/>
      <c r="H20" s="1266"/>
      <c r="I20" s="1266"/>
      <c r="J20" s="1266"/>
      <c r="K20" s="1266"/>
    </row>
    <row r="21" spans="1:15" ht="30" customHeight="1" x14ac:dyDescent="0.25">
      <c r="A21" s="315">
        <v>12</v>
      </c>
      <c r="B21" s="1446" t="s">
        <v>34</v>
      </c>
      <c r="C21" s="1447"/>
      <c r="D21" s="1448" t="s">
        <v>72</v>
      </c>
      <c r="E21" s="1449"/>
      <c r="F21" s="1449"/>
      <c r="G21" s="1449"/>
      <c r="H21" s="1449"/>
      <c r="I21" s="1449"/>
      <c r="J21" s="1449"/>
      <c r="K21" s="1450"/>
    </row>
    <row r="22" spans="1:15" ht="30" customHeight="1" x14ac:dyDescent="0.25">
      <c r="A22" s="316">
        <v>13</v>
      </c>
      <c r="B22" s="1451" t="s">
        <v>35</v>
      </c>
      <c r="C22" s="1452"/>
      <c r="D22" s="1453" t="s">
        <v>138</v>
      </c>
      <c r="E22" s="1454"/>
      <c r="F22" s="1454"/>
      <c r="G22" s="1454"/>
      <c r="H22" s="1454"/>
      <c r="I22" s="1454"/>
      <c r="J22" s="1454"/>
      <c r="K22" s="1455"/>
    </row>
    <row r="23" spans="1:15" ht="72" customHeight="1" x14ac:dyDescent="0.25">
      <c r="A23" s="316">
        <v>14</v>
      </c>
      <c r="B23" s="1451" t="s">
        <v>2</v>
      </c>
      <c r="C23" s="1452"/>
      <c r="D23" s="1430" t="s">
        <v>139</v>
      </c>
      <c r="E23" s="1431"/>
      <c r="F23" s="1431"/>
      <c r="G23" s="1431"/>
      <c r="H23" s="1431"/>
      <c r="I23" s="1431"/>
      <c r="J23" s="1431"/>
      <c r="K23" s="1432"/>
    </row>
    <row r="24" spans="1:15" ht="79.5" customHeight="1" x14ac:dyDescent="0.25">
      <c r="A24" s="316">
        <v>15</v>
      </c>
      <c r="B24" s="1428" t="s">
        <v>1479</v>
      </c>
      <c r="C24" s="1429"/>
      <c r="D24" s="1430" t="s">
        <v>1731</v>
      </c>
      <c r="E24" s="1431"/>
      <c r="F24" s="1431"/>
      <c r="G24" s="1431"/>
      <c r="H24" s="1431"/>
      <c r="I24" s="1431"/>
      <c r="J24" s="1431"/>
      <c r="K24" s="1432"/>
    </row>
    <row r="25" spans="1:15" ht="374.25" customHeight="1" x14ac:dyDescent="0.25">
      <c r="A25" s="316">
        <v>16</v>
      </c>
      <c r="B25" s="1428" t="s">
        <v>1477</v>
      </c>
      <c r="C25" s="1429"/>
      <c r="D25" s="1433" t="s">
        <v>1732</v>
      </c>
      <c r="E25" s="1434"/>
      <c r="F25" s="1434"/>
      <c r="G25" s="1434"/>
      <c r="H25" s="1434"/>
      <c r="I25" s="1434"/>
      <c r="J25" s="1434"/>
      <c r="K25" s="1435"/>
    </row>
    <row r="26" spans="1:15" ht="352.5" customHeight="1" x14ac:dyDescent="0.25">
      <c r="A26" s="1436">
        <v>17</v>
      </c>
      <c r="B26" s="1438" t="s">
        <v>1476</v>
      </c>
      <c r="C26" s="1439"/>
      <c r="D26" s="1433" t="s">
        <v>1733</v>
      </c>
      <c r="E26" s="1434"/>
      <c r="F26" s="1434"/>
      <c r="G26" s="1434"/>
      <c r="H26" s="1434"/>
      <c r="I26" s="1434"/>
      <c r="J26" s="1434"/>
      <c r="K26" s="1442"/>
    </row>
    <row r="27" spans="1:15" ht="90.75" customHeight="1" x14ac:dyDescent="0.25">
      <c r="A27" s="1437"/>
      <c r="B27" s="1440"/>
      <c r="C27" s="1441"/>
      <c r="D27" s="1443" t="s">
        <v>1735</v>
      </c>
      <c r="E27" s="1444"/>
      <c r="F27" s="1444"/>
      <c r="G27" s="1444"/>
      <c r="H27" s="1444"/>
      <c r="I27" s="1444"/>
      <c r="J27" s="1444"/>
      <c r="K27" s="1445"/>
    </row>
    <row r="28" spans="1:15" ht="72.75" customHeight="1" thickBot="1" x14ac:dyDescent="0.3">
      <c r="A28" s="317">
        <v>18</v>
      </c>
      <c r="B28" s="1417" t="s">
        <v>1474</v>
      </c>
      <c r="C28" s="1418"/>
      <c r="D28" s="1419" t="s">
        <v>1734</v>
      </c>
      <c r="E28" s="1420"/>
      <c r="F28" s="1420"/>
      <c r="G28" s="1420"/>
      <c r="H28" s="1420"/>
      <c r="I28" s="1420"/>
      <c r="J28" s="1420"/>
      <c r="K28" s="1421"/>
    </row>
    <row r="29" spans="1:15" ht="15.75" customHeight="1" thickBot="1" x14ac:dyDescent="0.3">
      <c r="A29" s="1266"/>
      <c r="B29" s="1266"/>
      <c r="C29" s="1266"/>
      <c r="D29" s="1266"/>
      <c r="E29" s="1266"/>
      <c r="F29" s="1266"/>
      <c r="G29" s="1266"/>
      <c r="H29" s="1266"/>
      <c r="I29" s="1266"/>
      <c r="J29" s="1266"/>
      <c r="K29" s="1266"/>
    </row>
    <row r="30" spans="1:15" ht="51.75" customHeight="1" x14ac:dyDescent="0.25">
      <c r="A30" s="132">
        <v>19</v>
      </c>
      <c r="B30" s="1413" t="s">
        <v>1473</v>
      </c>
      <c r="C30" s="1414"/>
      <c r="D30" s="1422" t="s">
        <v>1736</v>
      </c>
      <c r="E30" s="1423"/>
      <c r="F30" s="1423"/>
      <c r="G30" s="1423"/>
      <c r="H30" s="1423"/>
      <c r="I30" s="1423"/>
      <c r="J30" s="1423"/>
      <c r="K30" s="1424"/>
      <c r="O30" s="134"/>
    </row>
    <row r="31" spans="1:15" ht="282.75" customHeight="1" x14ac:dyDescent="0.25">
      <c r="A31" s="133">
        <v>20</v>
      </c>
      <c r="B31" s="1387" t="s">
        <v>1472</v>
      </c>
      <c r="C31" s="1388"/>
      <c r="D31" s="1425" t="s">
        <v>1737</v>
      </c>
      <c r="E31" s="1426"/>
      <c r="F31" s="1426"/>
      <c r="G31" s="1426"/>
      <c r="H31" s="1426"/>
      <c r="I31" s="1426"/>
      <c r="J31" s="1426"/>
      <c r="K31" s="1427"/>
    </row>
    <row r="32" spans="1:15" ht="277.5" customHeight="1" x14ac:dyDescent="0.25">
      <c r="A32" s="1269">
        <v>21</v>
      </c>
      <c r="B32" s="1402" t="s">
        <v>1471</v>
      </c>
      <c r="C32" s="1403"/>
      <c r="D32" s="1406" t="s">
        <v>1738</v>
      </c>
      <c r="E32" s="1407"/>
      <c r="F32" s="1407"/>
      <c r="G32" s="1407"/>
      <c r="H32" s="1407"/>
      <c r="I32" s="1407"/>
      <c r="J32" s="1407"/>
      <c r="K32" s="1408"/>
    </row>
    <row r="33" spans="1:17" ht="224.25" customHeight="1" thickBot="1" x14ac:dyDescent="0.3">
      <c r="A33" s="1401"/>
      <c r="B33" s="1404"/>
      <c r="C33" s="1405"/>
      <c r="D33" s="1409" t="s">
        <v>1961</v>
      </c>
      <c r="E33" s="1410"/>
      <c r="F33" s="1410"/>
      <c r="G33" s="1410"/>
      <c r="H33" s="1410"/>
      <c r="I33" s="1410"/>
      <c r="J33" s="1410"/>
      <c r="K33" s="1411"/>
    </row>
    <row r="34" spans="1:17" ht="13.5" thickBot="1" x14ac:dyDescent="0.3">
      <c r="A34" s="1266"/>
      <c r="B34" s="1266"/>
      <c r="C34" s="1266"/>
      <c r="D34" s="1412"/>
      <c r="E34" s="1412"/>
      <c r="F34" s="1412"/>
      <c r="G34" s="1412"/>
      <c r="H34" s="1412"/>
      <c r="I34" s="1412"/>
      <c r="J34" s="1412"/>
      <c r="K34" s="1412"/>
    </row>
    <row r="35" spans="1:17" ht="60" customHeight="1" x14ac:dyDescent="0.25">
      <c r="A35" s="135">
        <v>22</v>
      </c>
      <c r="B35" s="1413" t="s">
        <v>1470</v>
      </c>
      <c r="C35" s="1414"/>
      <c r="D35" s="1271" t="s">
        <v>1469</v>
      </c>
      <c r="E35" s="1297"/>
      <c r="F35" s="1415" t="s">
        <v>1502</v>
      </c>
      <c r="G35" s="1416"/>
      <c r="H35" s="1271" t="s">
        <v>1467</v>
      </c>
      <c r="I35" s="1297"/>
      <c r="J35" s="1415" t="s">
        <v>1503</v>
      </c>
      <c r="K35" s="1416"/>
    </row>
    <row r="36" spans="1:17" ht="60" customHeight="1" thickBot="1" x14ac:dyDescent="0.3">
      <c r="A36" s="131">
        <v>23</v>
      </c>
      <c r="B36" s="1284" t="s">
        <v>1465</v>
      </c>
      <c r="C36" s="1285"/>
      <c r="D36" s="1397" t="s">
        <v>1504</v>
      </c>
      <c r="E36" s="1398"/>
      <c r="F36" s="1398"/>
      <c r="G36" s="1398"/>
      <c r="H36" s="1398"/>
      <c r="I36" s="1398"/>
      <c r="J36" s="1398"/>
      <c r="K36" s="1399"/>
    </row>
    <row r="37" spans="1:17" ht="15" customHeight="1" thickBot="1" x14ac:dyDescent="0.3">
      <c r="A37" s="1266"/>
      <c r="B37" s="1266"/>
      <c r="C37" s="1266"/>
      <c r="D37" s="1266"/>
      <c r="E37" s="1266"/>
      <c r="F37" s="1266"/>
      <c r="G37" s="1266"/>
      <c r="H37" s="1266"/>
      <c r="I37" s="1266"/>
      <c r="J37" s="1266"/>
      <c r="K37" s="1266"/>
    </row>
    <row r="38" spans="1:17" ht="30" customHeight="1" x14ac:dyDescent="0.25">
      <c r="A38" s="1400" t="s">
        <v>1463</v>
      </c>
      <c r="B38" s="1272"/>
      <c r="C38" s="1297"/>
      <c r="D38" s="136">
        <v>2017</v>
      </c>
      <c r="E38" s="136">
        <v>2018</v>
      </c>
      <c r="F38" s="136">
        <v>2019</v>
      </c>
      <c r="G38" s="136" t="s">
        <v>1462</v>
      </c>
      <c r="H38" s="136" t="s">
        <v>1462</v>
      </c>
      <c r="I38" s="136" t="s">
        <v>1462</v>
      </c>
      <c r="J38" s="136" t="s">
        <v>1462</v>
      </c>
      <c r="K38" s="137" t="s">
        <v>1461</v>
      </c>
    </row>
    <row r="39" spans="1:17" ht="45" customHeight="1" x14ac:dyDescent="0.25">
      <c r="A39" s="133">
        <v>24</v>
      </c>
      <c r="B39" s="1387" t="s">
        <v>1460</v>
      </c>
      <c r="C39" s="1388"/>
      <c r="D39" s="311">
        <v>500000</v>
      </c>
      <c r="E39" s="311">
        <v>4500000</v>
      </c>
      <c r="F39" s="311">
        <f>3900600-150000</f>
        <v>3750600</v>
      </c>
      <c r="G39" s="311"/>
      <c r="H39" s="311"/>
      <c r="I39" s="311"/>
      <c r="J39" s="311"/>
      <c r="K39" s="318">
        <f t="shared" ref="K39:K41" si="0">SUM(D39:J39)</f>
        <v>8750600</v>
      </c>
    </row>
    <row r="40" spans="1:17" ht="45" customHeight="1" x14ac:dyDescent="0.25">
      <c r="A40" s="133">
        <v>25</v>
      </c>
      <c r="B40" s="1387" t="s">
        <v>1459</v>
      </c>
      <c r="C40" s="1388"/>
      <c r="D40" s="311">
        <v>500000</v>
      </c>
      <c r="E40" s="311">
        <v>4500000</v>
      </c>
      <c r="F40" s="311">
        <v>3600600</v>
      </c>
      <c r="G40" s="311"/>
      <c r="H40" s="311"/>
      <c r="I40" s="311"/>
      <c r="J40" s="311"/>
      <c r="K40" s="318">
        <f t="shared" si="0"/>
        <v>8600600</v>
      </c>
    </row>
    <row r="41" spans="1:17" ht="45" customHeight="1" x14ac:dyDescent="0.25">
      <c r="A41" s="133">
        <v>26</v>
      </c>
      <c r="B41" s="1387" t="s">
        <v>17</v>
      </c>
      <c r="C41" s="1388"/>
      <c r="D41" s="311">
        <f>ROUND(D40*0.85,)</f>
        <v>425000</v>
      </c>
      <c r="E41" s="311">
        <f t="shared" ref="E41:F41" si="1">ROUND(E40*0.85,)</f>
        <v>3825000</v>
      </c>
      <c r="F41" s="311">
        <f t="shared" si="1"/>
        <v>3060510</v>
      </c>
      <c r="G41" s="311"/>
      <c r="H41" s="311"/>
      <c r="I41" s="311"/>
      <c r="J41" s="311"/>
      <c r="K41" s="318">
        <f t="shared" si="0"/>
        <v>7310510</v>
      </c>
    </row>
    <row r="42" spans="1:17" ht="45" customHeight="1" thickBot="1" x14ac:dyDescent="0.3">
      <c r="A42" s="131">
        <v>27</v>
      </c>
      <c r="B42" s="1389" t="s">
        <v>1458</v>
      </c>
      <c r="C42" s="1390"/>
      <c r="D42" s="275">
        <f>D41/D40*100</f>
        <v>85</v>
      </c>
      <c r="E42" s="275">
        <f t="shared" ref="E42:F42" si="2">E41/E40*100</f>
        <v>85</v>
      </c>
      <c r="F42" s="275">
        <f t="shared" si="2"/>
        <v>85</v>
      </c>
      <c r="G42" s="275"/>
      <c r="H42" s="275"/>
      <c r="I42" s="275"/>
      <c r="J42" s="275"/>
      <c r="K42" s="275">
        <f t="shared" ref="K42" si="3">K41/K40*100</f>
        <v>85</v>
      </c>
    </row>
    <row r="43" spans="1:17" ht="13.5" thickBot="1" x14ac:dyDescent="0.3">
      <c r="A43" s="1266"/>
      <c r="B43" s="1266"/>
      <c r="C43" s="1266"/>
      <c r="D43" s="1266"/>
      <c r="E43" s="1266"/>
      <c r="F43" s="1266"/>
      <c r="G43" s="1266"/>
      <c r="H43" s="1266"/>
      <c r="I43" s="1266"/>
      <c r="J43" s="1266"/>
      <c r="K43" s="1266"/>
    </row>
    <row r="44" spans="1:17" ht="30" customHeight="1" x14ac:dyDescent="0.25">
      <c r="A44" s="1391">
        <v>28</v>
      </c>
      <c r="B44" s="1271" t="s">
        <v>1457</v>
      </c>
      <c r="C44" s="1272"/>
      <c r="D44" s="1272"/>
      <c r="E44" s="1272"/>
      <c r="F44" s="1272"/>
      <c r="G44" s="1272"/>
      <c r="H44" s="1272"/>
      <c r="I44" s="1272"/>
      <c r="J44" s="1272"/>
      <c r="K44" s="1273"/>
    </row>
    <row r="45" spans="1:17" ht="30" customHeight="1" x14ac:dyDescent="0.25">
      <c r="A45" s="1392"/>
      <c r="B45" s="1376" t="s">
        <v>1456</v>
      </c>
      <c r="C45" s="1377"/>
      <c r="D45" s="1376" t="s">
        <v>1455</v>
      </c>
      <c r="E45" s="1393"/>
      <c r="F45" s="1393"/>
      <c r="G45" s="1393"/>
      <c r="H45" s="1393"/>
      <c r="I45" s="1377"/>
      <c r="J45" s="1376" t="s">
        <v>1454</v>
      </c>
      <c r="K45" s="1378"/>
    </row>
    <row r="46" spans="1:17" ht="97.5" customHeight="1" x14ac:dyDescent="0.25">
      <c r="A46" s="1392"/>
      <c r="B46" s="1381" t="s">
        <v>1505</v>
      </c>
      <c r="C46" s="1382"/>
      <c r="D46" s="1394" t="s">
        <v>1506</v>
      </c>
      <c r="E46" s="1395"/>
      <c r="F46" s="1395"/>
      <c r="G46" s="1395"/>
      <c r="H46" s="1395"/>
      <c r="I46" s="1396"/>
      <c r="J46" s="1379">
        <v>6300000</v>
      </c>
      <c r="K46" s="1380"/>
    </row>
    <row r="47" spans="1:17" ht="66.75" customHeight="1" x14ac:dyDescent="0.25">
      <c r="A47" s="1392"/>
      <c r="B47" s="1381" t="s">
        <v>1507</v>
      </c>
      <c r="C47" s="1382"/>
      <c r="D47" s="1381" t="s">
        <v>1752</v>
      </c>
      <c r="E47" s="1383"/>
      <c r="F47" s="1383"/>
      <c r="G47" s="1383"/>
      <c r="H47" s="1383"/>
      <c r="I47" s="1382"/>
      <c r="J47" s="1379">
        <v>1170600</v>
      </c>
      <c r="K47" s="1380"/>
      <c r="N47" s="138"/>
    </row>
    <row r="48" spans="1:17" ht="63.75" customHeight="1" x14ac:dyDescent="0.25">
      <c r="A48" s="1392"/>
      <c r="B48" s="1384" t="s">
        <v>1509</v>
      </c>
      <c r="C48" s="1385"/>
      <c r="D48" s="1384" t="s">
        <v>1508</v>
      </c>
      <c r="E48" s="1386"/>
      <c r="F48" s="1386"/>
      <c r="G48" s="1386"/>
      <c r="H48" s="1386"/>
      <c r="I48" s="1385"/>
      <c r="J48" s="1379">
        <v>800000</v>
      </c>
      <c r="K48" s="1380"/>
      <c r="N48" s="138"/>
      <c r="Q48" s="138"/>
    </row>
    <row r="49" spans="1:29" ht="108.75" customHeight="1" thickBot="1" x14ac:dyDescent="0.3">
      <c r="A49" s="1392"/>
      <c r="B49" s="1384" t="s">
        <v>1510</v>
      </c>
      <c r="C49" s="1385"/>
      <c r="D49" s="1384" t="s">
        <v>1508</v>
      </c>
      <c r="E49" s="1386"/>
      <c r="F49" s="1386"/>
      <c r="G49" s="1386"/>
      <c r="H49" s="1386"/>
      <c r="I49" s="1385"/>
      <c r="J49" s="1379">
        <v>480000</v>
      </c>
      <c r="K49" s="1380"/>
      <c r="Q49" s="138"/>
    </row>
    <row r="50" spans="1:29" ht="15" customHeight="1" thickBot="1" x14ac:dyDescent="0.3">
      <c r="A50" s="1266"/>
      <c r="B50" s="1266"/>
      <c r="C50" s="1266"/>
      <c r="D50" s="1266"/>
      <c r="E50" s="1266"/>
      <c r="F50" s="1266"/>
      <c r="G50" s="1266"/>
      <c r="H50" s="1266"/>
      <c r="I50" s="1266"/>
      <c r="J50" s="1266"/>
      <c r="K50" s="1266"/>
    </row>
    <row r="51" spans="1:29" ht="30" customHeight="1" x14ac:dyDescent="0.25">
      <c r="A51" s="1373">
        <v>29</v>
      </c>
      <c r="B51" s="1271" t="s">
        <v>1449</v>
      </c>
      <c r="C51" s="1272"/>
      <c r="D51" s="1272"/>
      <c r="E51" s="1272"/>
      <c r="F51" s="1272"/>
      <c r="G51" s="1272"/>
      <c r="H51" s="1272"/>
      <c r="I51" s="1272"/>
      <c r="J51" s="1272"/>
      <c r="K51" s="1273"/>
    </row>
    <row r="52" spans="1:29" ht="66" customHeight="1" x14ac:dyDescent="0.25">
      <c r="A52" s="1374"/>
      <c r="B52" s="1376" t="s">
        <v>80</v>
      </c>
      <c r="C52" s="1377"/>
      <c r="D52" s="1376" t="s">
        <v>1448</v>
      </c>
      <c r="E52" s="1377"/>
      <c r="F52" s="1376" t="s">
        <v>19</v>
      </c>
      <c r="G52" s="1377"/>
      <c r="H52" s="1376" t="s">
        <v>1447</v>
      </c>
      <c r="I52" s="1377"/>
      <c r="J52" s="1376" t="s">
        <v>1446</v>
      </c>
      <c r="K52" s="1378"/>
    </row>
    <row r="53" spans="1:29" s="141" customFormat="1" ht="41.25" customHeight="1" x14ac:dyDescent="0.25">
      <c r="A53" s="1374"/>
      <c r="B53" s="1359" t="s">
        <v>140</v>
      </c>
      <c r="C53" s="1360"/>
      <c r="D53" s="856" t="s">
        <v>141</v>
      </c>
      <c r="E53" s="857"/>
      <c r="F53" s="856" t="s">
        <v>142</v>
      </c>
      <c r="G53" s="857"/>
      <c r="H53" s="864">
        <v>85000</v>
      </c>
      <c r="I53" s="865"/>
      <c r="J53" s="860">
        <v>1090529</v>
      </c>
      <c r="K53" s="861"/>
      <c r="L53" s="139"/>
      <c r="M53" s="139"/>
      <c r="N53" s="140"/>
      <c r="O53" s="140"/>
      <c r="P53" s="140"/>
      <c r="Q53" s="140"/>
      <c r="R53" s="140"/>
      <c r="S53" s="140"/>
      <c r="T53" s="140"/>
      <c r="U53" s="140"/>
      <c r="V53" s="140"/>
      <c r="W53" s="140"/>
      <c r="X53" s="140"/>
      <c r="Y53" s="140"/>
      <c r="Z53" s="140"/>
      <c r="AA53" s="140"/>
      <c r="AB53" s="140"/>
      <c r="AC53" s="140"/>
    </row>
    <row r="54" spans="1:29" s="141" customFormat="1" ht="30" customHeight="1" x14ac:dyDescent="0.25">
      <c r="A54" s="1374"/>
      <c r="B54" s="1359" t="s">
        <v>143</v>
      </c>
      <c r="C54" s="1360"/>
      <c r="D54" s="856" t="s">
        <v>144</v>
      </c>
      <c r="E54" s="857"/>
      <c r="F54" s="856" t="s">
        <v>145</v>
      </c>
      <c r="G54" s="857"/>
      <c r="H54" s="858">
        <v>1</v>
      </c>
      <c r="I54" s="859"/>
      <c r="J54" s="860">
        <v>79</v>
      </c>
      <c r="K54" s="861"/>
      <c r="L54" s="142"/>
      <c r="M54" s="142"/>
      <c r="N54" s="140"/>
      <c r="O54" s="140"/>
      <c r="P54" s="140"/>
      <c r="Q54" s="140"/>
      <c r="R54" s="140"/>
      <c r="S54" s="140"/>
      <c r="T54" s="140"/>
      <c r="U54" s="140"/>
      <c r="V54" s="140"/>
      <c r="W54" s="140"/>
      <c r="X54" s="140"/>
      <c r="Y54" s="140"/>
      <c r="Z54" s="140"/>
      <c r="AA54" s="140"/>
      <c r="AB54" s="140"/>
      <c r="AC54" s="140"/>
    </row>
    <row r="55" spans="1:29" s="141" customFormat="1" ht="118.5" customHeight="1" x14ac:dyDescent="0.25">
      <c r="A55" s="1374"/>
      <c r="B55" s="1359" t="s">
        <v>1374</v>
      </c>
      <c r="C55" s="1360"/>
      <c r="D55" s="856" t="s">
        <v>144</v>
      </c>
      <c r="E55" s="857"/>
      <c r="F55" s="856" t="s">
        <v>145</v>
      </c>
      <c r="G55" s="857"/>
      <c r="H55" s="858">
        <v>1</v>
      </c>
      <c r="I55" s="859"/>
      <c r="J55" s="860">
        <v>79</v>
      </c>
      <c r="K55" s="861"/>
      <c r="L55" s="143"/>
      <c r="M55" s="143"/>
      <c r="N55" s="140"/>
      <c r="O55" s="140"/>
      <c r="P55" s="140"/>
      <c r="Q55" s="140"/>
      <c r="R55" s="140"/>
      <c r="S55" s="140"/>
      <c r="T55" s="140"/>
      <c r="U55" s="140"/>
      <c r="V55" s="140"/>
      <c r="W55" s="140"/>
      <c r="X55" s="140"/>
      <c r="Y55" s="140"/>
      <c r="Z55" s="140"/>
      <c r="AA55" s="140"/>
      <c r="AB55" s="140"/>
      <c r="AC55" s="140"/>
    </row>
    <row r="56" spans="1:29" s="141" customFormat="1" ht="35.25" customHeight="1" x14ac:dyDescent="0.25">
      <c r="A56" s="1374"/>
      <c r="B56" s="1359" t="s">
        <v>151</v>
      </c>
      <c r="C56" s="1360"/>
      <c r="D56" s="856" t="s">
        <v>144</v>
      </c>
      <c r="E56" s="857"/>
      <c r="F56" s="856" t="s">
        <v>146</v>
      </c>
      <c r="G56" s="857"/>
      <c r="H56" s="1371">
        <v>2298300</v>
      </c>
      <c r="I56" s="1372"/>
      <c r="J56" s="860">
        <v>358000000</v>
      </c>
      <c r="K56" s="861"/>
      <c r="L56" s="143"/>
      <c r="M56" s="143"/>
      <c r="N56" s="140"/>
      <c r="O56" s="140"/>
      <c r="P56" s="140"/>
      <c r="Q56" s="140"/>
      <c r="R56" s="140"/>
      <c r="S56" s="140"/>
      <c r="T56" s="140"/>
      <c r="U56" s="140"/>
      <c r="V56" s="140"/>
      <c r="W56" s="140"/>
      <c r="X56" s="140"/>
      <c r="Y56" s="140"/>
      <c r="Z56" s="140"/>
      <c r="AA56" s="140"/>
      <c r="AB56" s="140"/>
      <c r="AC56" s="140"/>
    </row>
    <row r="57" spans="1:29" s="141" customFormat="1" ht="48" customHeight="1" x14ac:dyDescent="0.25">
      <c r="A57" s="1374"/>
      <c r="B57" s="1359" t="s">
        <v>1445</v>
      </c>
      <c r="C57" s="1360"/>
      <c r="D57" s="856" t="s">
        <v>144</v>
      </c>
      <c r="E57" s="857"/>
      <c r="F57" s="856" t="s">
        <v>145</v>
      </c>
      <c r="G57" s="857"/>
      <c r="H57" s="858">
        <v>0</v>
      </c>
      <c r="I57" s="859"/>
      <c r="J57" s="860">
        <v>20</v>
      </c>
      <c r="K57" s="861"/>
      <c r="L57" s="143"/>
      <c r="M57" s="143"/>
      <c r="N57" s="140"/>
      <c r="O57" s="140"/>
      <c r="P57" s="140"/>
      <c r="Q57" s="140"/>
      <c r="R57" s="140"/>
      <c r="S57" s="140"/>
      <c r="T57" s="140"/>
      <c r="U57" s="140"/>
      <c r="V57" s="140"/>
      <c r="W57" s="140"/>
      <c r="X57" s="140"/>
      <c r="Y57" s="140"/>
      <c r="Z57" s="140"/>
      <c r="AA57" s="140"/>
      <c r="AB57" s="140"/>
      <c r="AC57" s="140"/>
    </row>
    <row r="58" spans="1:29" s="141" customFormat="1" ht="42.75" customHeight="1" x14ac:dyDescent="0.25">
      <c r="A58" s="1374"/>
      <c r="B58" s="1359" t="s">
        <v>1444</v>
      </c>
      <c r="C58" s="1360"/>
      <c r="D58" s="856" t="s">
        <v>144</v>
      </c>
      <c r="E58" s="857"/>
      <c r="F58" s="856" t="s">
        <v>145</v>
      </c>
      <c r="G58" s="857"/>
      <c r="H58" s="858">
        <v>0</v>
      </c>
      <c r="I58" s="859"/>
      <c r="J58" s="860">
        <v>34</v>
      </c>
      <c r="K58" s="861"/>
      <c r="L58" s="143"/>
      <c r="M58" s="143"/>
      <c r="N58" s="140"/>
      <c r="O58" s="140"/>
      <c r="P58" s="140"/>
      <c r="Q58" s="140"/>
      <c r="R58" s="140"/>
      <c r="S58" s="140"/>
      <c r="T58" s="140"/>
      <c r="U58" s="140"/>
      <c r="V58" s="140"/>
      <c r="W58" s="140"/>
      <c r="X58" s="140"/>
      <c r="Y58" s="140"/>
      <c r="Z58" s="140"/>
      <c r="AA58" s="140"/>
      <c r="AB58" s="140"/>
      <c r="AC58" s="140"/>
    </row>
    <row r="59" spans="1:29" s="141" customFormat="1" ht="51" customHeight="1" x14ac:dyDescent="0.25">
      <c r="A59" s="1374"/>
      <c r="B59" s="1359" t="s">
        <v>147</v>
      </c>
      <c r="C59" s="1360"/>
      <c r="D59" s="856" t="s">
        <v>141</v>
      </c>
      <c r="E59" s="857"/>
      <c r="F59" s="856" t="s">
        <v>148</v>
      </c>
      <c r="G59" s="857"/>
      <c r="H59" s="858">
        <v>0</v>
      </c>
      <c r="I59" s="859"/>
      <c r="J59" s="1245" t="s">
        <v>160</v>
      </c>
      <c r="K59" s="1246"/>
      <c r="L59" s="143"/>
      <c r="M59" s="143"/>
      <c r="N59" s="140"/>
      <c r="O59" s="140"/>
      <c r="P59" s="140"/>
      <c r="Q59" s="140"/>
      <c r="R59" s="140"/>
      <c r="S59" s="140"/>
      <c r="T59" s="140"/>
      <c r="U59" s="140"/>
      <c r="V59" s="140"/>
      <c r="W59" s="140"/>
      <c r="X59" s="140"/>
      <c r="Y59" s="140"/>
      <c r="Z59" s="140"/>
      <c r="AA59" s="140"/>
      <c r="AB59" s="140"/>
      <c r="AC59" s="140"/>
    </row>
    <row r="60" spans="1:29" s="141" customFormat="1" ht="41.25" customHeight="1" x14ac:dyDescent="0.25">
      <c r="A60" s="1374"/>
      <c r="B60" s="1359" t="s">
        <v>149</v>
      </c>
      <c r="C60" s="1360"/>
      <c r="D60" s="856" t="s">
        <v>141</v>
      </c>
      <c r="E60" s="857"/>
      <c r="F60" s="856" t="s">
        <v>148</v>
      </c>
      <c r="G60" s="857"/>
      <c r="H60" s="858">
        <v>0</v>
      </c>
      <c r="I60" s="859"/>
      <c r="J60" s="1245" t="s">
        <v>160</v>
      </c>
      <c r="K60" s="1246"/>
      <c r="L60" s="143"/>
      <c r="M60" s="143"/>
      <c r="N60" s="140"/>
      <c r="O60" s="140"/>
      <c r="P60" s="140"/>
      <c r="Q60" s="140"/>
      <c r="R60" s="140"/>
      <c r="S60" s="140"/>
      <c r="T60" s="140"/>
      <c r="U60" s="140"/>
      <c r="V60" s="140"/>
      <c r="W60" s="140"/>
      <c r="X60" s="140"/>
      <c r="Y60" s="140"/>
      <c r="Z60" s="140"/>
      <c r="AA60" s="140"/>
      <c r="AB60" s="140"/>
      <c r="AC60" s="140"/>
    </row>
    <row r="61" spans="1:29" s="141" customFormat="1" ht="72" customHeight="1" thickBot="1" x14ac:dyDescent="0.3">
      <c r="A61" s="1375"/>
      <c r="B61" s="1366" t="s">
        <v>150</v>
      </c>
      <c r="C61" s="1367"/>
      <c r="D61" s="980" t="s">
        <v>144</v>
      </c>
      <c r="E61" s="981"/>
      <c r="F61" s="980" t="s">
        <v>145</v>
      </c>
      <c r="G61" s="981"/>
      <c r="H61" s="1368">
        <v>0</v>
      </c>
      <c r="I61" s="1369"/>
      <c r="J61" s="1255" t="s">
        <v>160</v>
      </c>
      <c r="K61" s="1256"/>
      <c r="L61" s="143"/>
      <c r="M61" s="143"/>
      <c r="N61" s="140"/>
      <c r="O61" s="140"/>
      <c r="P61" s="140"/>
      <c r="Q61" s="140"/>
      <c r="R61" s="140"/>
      <c r="S61" s="140"/>
      <c r="T61" s="140"/>
      <c r="U61" s="140"/>
      <c r="V61" s="140"/>
      <c r="W61" s="140"/>
      <c r="X61" s="140"/>
      <c r="Y61" s="140"/>
      <c r="Z61" s="140"/>
      <c r="AA61" s="140"/>
      <c r="AB61" s="140"/>
      <c r="AC61" s="140"/>
    </row>
    <row r="62" spans="1:29" ht="15" customHeight="1" thickBot="1" x14ac:dyDescent="0.3">
      <c r="A62" s="1370"/>
      <c r="B62" s="1370"/>
      <c r="C62" s="1370"/>
      <c r="D62" s="1370"/>
      <c r="E62" s="1370"/>
      <c r="F62" s="1370"/>
      <c r="G62" s="1370"/>
      <c r="H62" s="1370"/>
      <c r="I62" s="1370"/>
      <c r="J62" s="1370"/>
      <c r="K62" s="1370"/>
    </row>
    <row r="63" spans="1:29" ht="30" customHeight="1" thickBot="1" x14ac:dyDescent="0.3">
      <c r="A63" s="144">
        <v>30</v>
      </c>
      <c r="B63" s="1361" t="s">
        <v>1443</v>
      </c>
      <c r="C63" s="1362"/>
      <c r="D63" s="1363" t="s">
        <v>1442</v>
      </c>
      <c r="E63" s="1364"/>
      <c r="F63" s="1364"/>
      <c r="G63" s="1364"/>
      <c r="H63" s="1364"/>
      <c r="I63" s="1364"/>
      <c r="J63" s="1364"/>
      <c r="K63" s="1365"/>
    </row>
    <row r="91" spans="1:1" x14ac:dyDescent="0.25">
      <c r="A91" s="145" t="s">
        <v>1441</v>
      </c>
    </row>
    <row r="92" spans="1:1" x14ac:dyDescent="0.25">
      <c r="A92" s="145" t="s">
        <v>89</v>
      </c>
    </row>
    <row r="93" spans="1:1" x14ac:dyDescent="0.25">
      <c r="A93" s="145" t="s">
        <v>1440</v>
      </c>
    </row>
    <row r="94" spans="1:1" x14ac:dyDescent="0.25">
      <c r="A94" s="145" t="s">
        <v>1439</v>
      </c>
    </row>
    <row r="95" spans="1:1" x14ac:dyDescent="0.25">
      <c r="A95" s="145" t="s">
        <v>1438</v>
      </c>
    </row>
    <row r="96" spans="1:1" x14ac:dyDescent="0.25">
      <c r="A96" s="145" t="s">
        <v>1437</v>
      </c>
    </row>
    <row r="97" spans="1:1" x14ac:dyDescent="0.25">
      <c r="A97" s="145" t="s">
        <v>1436</v>
      </c>
    </row>
    <row r="98" spans="1:1" x14ac:dyDescent="0.25">
      <c r="A98" s="145" t="s">
        <v>1435</v>
      </c>
    </row>
    <row r="99" spans="1:1" x14ac:dyDescent="0.25">
      <c r="A99" s="145" t="s">
        <v>1434</v>
      </c>
    </row>
    <row r="100" spans="1:1" x14ac:dyDescent="0.25">
      <c r="A100" s="145" t="s">
        <v>1433</v>
      </c>
    </row>
    <row r="101" spans="1:1" x14ac:dyDescent="0.25">
      <c r="A101" s="145" t="s">
        <v>1432</v>
      </c>
    </row>
    <row r="102" spans="1:1" x14ac:dyDescent="0.25">
      <c r="A102" s="145" t="s">
        <v>1431</v>
      </c>
    </row>
    <row r="103" spans="1:1" x14ac:dyDescent="0.25">
      <c r="A103" s="145" t="s">
        <v>1430</v>
      </c>
    </row>
    <row r="104" spans="1:1" x14ac:dyDescent="0.25">
      <c r="A104" s="145" t="s">
        <v>1429</v>
      </c>
    </row>
    <row r="105" spans="1:1" x14ac:dyDescent="0.25">
      <c r="A105" s="145" t="s">
        <v>1428</v>
      </c>
    </row>
    <row r="106" spans="1:1" x14ac:dyDescent="0.25">
      <c r="A106" s="145" t="s">
        <v>1427</v>
      </c>
    </row>
    <row r="107" spans="1:1" x14ac:dyDescent="0.25">
      <c r="A107" s="145" t="s">
        <v>1426</v>
      </c>
    </row>
    <row r="108" spans="1:1" x14ac:dyDescent="0.25">
      <c r="A108" s="145" t="s">
        <v>1425</v>
      </c>
    </row>
    <row r="109" spans="1:1" ht="15" x14ac:dyDescent="0.25">
      <c r="A109" s="146"/>
    </row>
    <row r="110" spans="1:1" ht="15" x14ac:dyDescent="0.25">
      <c r="A110" s="146"/>
    </row>
    <row r="111" spans="1:1" x14ac:dyDescent="0.25">
      <c r="A111" s="112" t="s">
        <v>137</v>
      </c>
    </row>
    <row r="112" spans="1:1" x14ac:dyDescent="0.25">
      <c r="A112" s="112" t="s">
        <v>1424</v>
      </c>
    </row>
    <row r="113" spans="1:1" x14ac:dyDescent="0.25">
      <c r="A113" s="112" t="s">
        <v>1423</v>
      </c>
    </row>
    <row r="114" spans="1:1" x14ac:dyDescent="0.25">
      <c r="A114" s="112" t="s">
        <v>1422</v>
      </c>
    </row>
    <row r="115" spans="1:1" ht="15" x14ac:dyDescent="0.25">
      <c r="A115" s="146"/>
    </row>
    <row r="116" spans="1:1" ht="15" x14ac:dyDescent="0.25">
      <c r="A116" s="146"/>
    </row>
    <row r="117" spans="1:1" x14ac:dyDescent="0.25">
      <c r="A117" s="145" t="s">
        <v>1421</v>
      </c>
    </row>
    <row r="118" spans="1:1" x14ac:dyDescent="0.25">
      <c r="A118" s="145" t="s">
        <v>1420</v>
      </c>
    </row>
    <row r="119" spans="1:1" x14ac:dyDescent="0.25">
      <c r="A119" s="145" t="s">
        <v>1419</v>
      </c>
    </row>
    <row r="120" spans="1:1" x14ac:dyDescent="0.25">
      <c r="A120" s="145" t="s">
        <v>1418</v>
      </c>
    </row>
    <row r="121" spans="1:1" x14ac:dyDescent="0.25">
      <c r="A121" s="145" t="s">
        <v>1417</v>
      </c>
    </row>
    <row r="122" spans="1:1" x14ac:dyDescent="0.25">
      <c r="A122" s="145" t="s">
        <v>1416</v>
      </c>
    </row>
    <row r="123" spans="1:1" x14ac:dyDescent="0.25">
      <c r="A123" s="145" t="s">
        <v>1415</v>
      </c>
    </row>
    <row r="124" spans="1:1" x14ac:dyDescent="0.25">
      <c r="A124" s="145" t="s">
        <v>1414</v>
      </c>
    </row>
    <row r="125" spans="1:1" x14ac:dyDescent="0.25">
      <c r="A125" s="145" t="s">
        <v>1413</v>
      </c>
    </row>
    <row r="126" spans="1:1" x14ac:dyDescent="0.25">
      <c r="A126" s="145" t="s">
        <v>1412</v>
      </c>
    </row>
    <row r="127" spans="1:1" x14ac:dyDescent="0.25">
      <c r="A127" s="145" t="s">
        <v>1411</v>
      </c>
    </row>
    <row r="128" spans="1:1" x14ac:dyDescent="0.25">
      <c r="A128" s="145" t="s">
        <v>1410</v>
      </c>
    </row>
    <row r="129" spans="1:1" x14ac:dyDescent="0.25">
      <c r="A129" s="145" t="s">
        <v>1409</v>
      </c>
    </row>
    <row r="130" spans="1:1" x14ac:dyDescent="0.25">
      <c r="A130" s="145" t="s">
        <v>1408</v>
      </c>
    </row>
    <row r="131" spans="1:1" x14ac:dyDescent="0.25">
      <c r="A131" s="145" t="s">
        <v>1407</v>
      </c>
    </row>
    <row r="132" spans="1:1" x14ac:dyDescent="0.25">
      <c r="A132" s="145" t="s">
        <v>1406</v>
      </c>
    </row>
    <row r="133" spans="1:1" x14ac:dyDescent="0.25">
      <c r="A133" s="145" t="s">
        <v>1405</v>
      </c>
    </row>
    <row r="134" spans="1:1" x14ac:dyDescent="0.25">
      <c r="A134" s="145" t="s">
        <v>1404</v>
      </c>
    </row>
    <row r="135" spans="1:1" x14ac:dyDescent="0.25">
      <c r="A135" s="145" t="s">
        <v>1403</v>
      </c>
    </row>
    <row r="136" spans="1:1" x14ac:dyDescent="0.25">
      <c r="A136" s="145" t="s">
        <v>1402</v>
      </c>
    </row>
    <row r="137" spans="1:1" x14ac:dyDescent="0.25">
      <c r="A137" s="145" t="s">
        <v>1401</v>
      </c>
    </row>
    <row r="138" spans="1:1" x14ac:dyDescent="0.25">
      <c r="A138" s="145" t="s">
        <v>1400</v>
      </c>
    </row>
    <row r="139" spans="1:1" x14ac:dyDescent="0.25">
      <c r="A139" s="145" t="s">
        <v>1399</v>
      </c>
    </row>
    <row r="140" spans="1:1" x14ac:dyDescent="0.25">
      <c r="A140" s="145" t="s">
        <v>1398</v>
      </c>
    </row>
    <row r="141" spans="1:1" x14ac:dyDescent="0.25">
      <c r="A141" s="145" t="s">
        <v>1397</v>
      </c>
    </row>
    <row r="142" spans="1:1" x14ac:dyDescent="0.25">
      <c r="A142" s="145" t="s">
        <v>1396</v>
      </c>
    </row>
    <row r="143" spans="1:1" x14ac:dyDescent="0.25">
      <c r="A143" s="145" t="s">
        <v>1395</v>
      </c>
    </row>
    <row r="144" spans="1:1" x14ac:dyDescent="0.25">
      <c r="A144" s="145" t="s">
        <v>1394</v>
      </c>
    </row>
    <row r="145" spans="1:1" x14ac:dyDescent="0.25">
      <c r="A145" s="145" t="s">
        <v>1393</v>
      </c>
    </row>
    <row r="146" spans="1:1" x14ac:dyDescent="0.25">
      <c r="A146" s="145" t="s">
        <v>1392</v>
      </c>
    </row>
    <row r="147" spans="1:1" x14ac:dyDescent="0.25">
      <c r="A147" s="145" t="s">
        <v>1391</v>
      </c>
    </row>
    <row r="148" spans="1:1" x14ac:dyDescent="0.25">
      <c r="A148" s="145" t="s">
        <v>1390</v>
      </c>
    </row>
    <row r="149" spans="1:1" x14ac:dyDescent="0.25">
      <c r="A149" s="145" t="s">
        <v>1389</v>
      </c>
    </row>
    <row r="150" spans="1:1" x14ac:dyDescent="0.25">
      <c r="A150" s="145" t="s">
        <v>1388</v>
      </c>
    </row>
    <row r="151" spans="1:1" x14ac:dyDescent="0.25">
      <c r="A151" s="145" t="s">
        <v>1387</v>
      </c>
    </row>
    <row r="152" spans="1:1" x14ac:dyDescent="0.25">
      <c r="A152" s="145" t="s">
        <v>1386</v>
      </c>
    </row>
    <row r="153" spans="1:1" x14ac:dyDescent="0.25">
      <c r="A153" s="145" t="s">
        <v>1385</v>
      </c>
    </row>
    <row r="154" spans="1:1" ht="15" x14ac:dyDescent="0.25">
      <c r="A154" s="146"/>
    </row>
    <row r="155" spans="1:1" ht="15" x14ac:dyDescent="0.25">
      <c r="A155" s="146"/>
    </row>
    <row r="156" spans="1:1" x14ac:dyDescent="0.25">
      <c r="A156" s="147" t="s">
        <v>72</v>
      </c>
    </row>
    <row r="157" spans="1:1" x14ac:dyDescent="0.25">
      <c r="A157" s="147" t="s">
        <v>73</v>
      </c>
    </row>
    <row r="158" spans="1:1" ht="15" x14ac:dyDescent="0.25">
      <c r="A158" s="146"/>
    </row>
    <row r="159" spans="1:1" ht="15" x14ac:dyDescent="0.25">
      <c r="A159" s="146"/>
    </row>
    <row r="160" spans="1:1" x14ac:dyDescent="0.25">
      <c r="A160" s="147" t="s">
        <v>1384</v>
      </c>
    </row>
    <row r="161" spans="1:1" x14ac:dyDescent="0.25">
      <c r="A161" s="147" t="s">
        <v>1383</v>
      </c>
    </row>
    <row r="162" spans="1:1" x14ac:dyDescent="0.25">
      <c r="A162" s="147" t="s">
        <v>1382</v>
      </c>
    </row>
    <row r="163" spans="1:1" x14ac:dyDescent="0.25">
      <c r="A163" s="147" t="s">
        <v>1381</v>
      </c>
    </row>
    <row r="164" spans="1:1" ht="15" x14ac:dyDescent="0.25">
      <c r="A164" s="146"/>
    </row>
    <row r="165" spans="1:1" ht="15" x14ac:dyDescent="0.25">
      <c r="A165" s="146"/>
    </row>
    <row r="166" spans="1:1" x14ac:dyDescent="0.25">
      <c r="A166" s="147" t="s">
        <v>1380</v>
      </c>
    </row>
    <row r="167" spans="1:1" x14ac:dyDescent="0.25">
      <c r="A167" s="147" t="s">
        <v>1379</v>
      </c>
    </row>
    <row r="168" spans="1:1" x14ac:dyDescent="0.25">
      <c r="A168" s="147" t="s">
        <v>1378</v>
      </c>
    </row>
    <row r="169" spans="1:1" x14ac:dyDescent="0.25">
      <c r="A169" s="147" t="s">
        <v>1377</v>
      </c>
    </row>
    <row r="170" spans="1:1" x14ac:dyDescent="0.25">
      <c r="A170" s="147" t="s">
        <v>1376</v>
      </c>
    </row>
    <row r="171" spans="1:1" x14ac:dyDescent="0.25">
      <c r="A171" s="147" t="s">
        <v>1375</v>
      </c>
    </row>
  </sheetData>
  <mergeCells count="149">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13:D13"/>
    <mergeCell ref="E13:K13"/>
    <mergeCell ref="B14:D14"/>
    <mergeCell ref="E14:K14"/>
    <mergeCell ref="A15:K15"/>
    <mergeCell ref="A16:K16"/>
    <mergeCell ref="B10:D10"/>
    <mergeCell ref="E10:K10"/>
    <mergeCell ref="B11:D11"/>
    <mergeCell ref="E11:K11"/>
    <mergeCell ref="B12:D12"/>
    <mergeCell ref="E12:K12"/>
    <mergeCell ref="A20:K20"/>
    <mergeCell ref="B21:C21"/>
    <mergeCell ref="D21:K21"/>
    <mergeCell ref="B22:C22"/>
    <mergeCell ref="D22:K22"/>
    <mergeCell ref="B23:C23"/>
    <mergeCell ref="D23:K23"/>
    <mergeCell ref="B17:C17"/>
    <mergeCell ref="D17:K17"/>
    <mergeCell ref="B18:C18"/>
    <mergeCell ref="D18:K18"/>
    <mergeCell ref="B19:C19"/>
    <mergeCell ref="D19:K19"/>
    <mergeCell ref="B28:C28"/>
    <mergeCell ref="D28:K28"/>
    <mergeCell ref="A29:K29"/>
    <mergeCell ref="B30:C30"/>
    <mergeCell ref="D30:K30"/>
    <mergeCell ref="B31:C31"/>
    <mergeCell ref="D31:K31"/>
    <mergeCell ref="B24:C24"/>
    <mergeCell ref="D24:K24"/>
    <mergeCell ref="B25:C25"/>
    <mergeCell ref="D25:K25"/>
    <mergeCell ref="A26:A27"/>
    <mergeCell ref="B26:C27"/>
    <mergeCell ref="D26:K26"/>
    <mergeCell ref="D27:K27"/>
    <mergeCell ref="B36:C36"/>
    <mergeCell ref="D36:K36"/>
    <mergeCell ref="A37:K37"/>
    <mergeCell ref="A38:C38"/>
    <mergeCell ref="B39:C39"/>
    <mergeCell ref="B40:C40"/>
    <mergeCell ref="A32:A33"/>
    <mergeCell ref="B32:C33"/>
    <mergeCell ref="D32:K32"/>
    <mergeCell ref="D33:K33"/>
    <mergeCell ref="A34:K34"/>
    <mergeCell ref="B35:C35"/>
    <mergeCell ref="D35:E35"/>
    <mergeCell ref="F35:G35"/>
    <mergeCell ref="H35:I35"/>
    <mergeCell ref="J35:K35"/>
    <mergeCell ref="J46:K46"/>
    <mergeCell ref="B47:C47"/>
    <mergeCell ref="D47:I47"/>
    <mergeCell ref="J47:K47"/>
    <mergeCell ref="B48:C48"/>
    <mergeCell ref="D48:I48"/>
    <mergeCell ref="J48:K48"/>
    <mergeCell ref="B41:C41"/>
    <mergeCell ref="B42:C42"/>
    <mergeCell ref="A43:K43"/>
    <mergeCell ref="A44:A49"/>
    <mergeCell ref="B44:K44"/>
    <mergeCell ref="B45:C45"/>
    <mergeCell ref="D45:I45"/>
    <mergeCell ref="J45:K45"/>
    <mergeCell ref="B46:C46"/>
    <mergeCell ref="D46:I46"/>
    <mergeCell ref="B49:C49"/>
    <mergeCell ref="D49:I49"/>
    <mergeCell ref="J49:K49"/>
    <mergeCell ref="F53:G53"/>
    <mergeCell ref="H53:I53"/>
    <mergeCell ref="J53:K53"/>
    <mergeCell ref="B54:C54"/>
    <mergeCell ref="D54:E54"/>
    <mergeCell ref="F54:G54"/>
    <mergeCell ref="H54:I54"/>
    <mergeCell ref="J54:K54"/>
    <mergeCell ref="A50:K50"/>
    <mergeCell ref="A51:A61"/>
    <mergeCell ref="B51:K51"/>
    <mergeCell ref="B52:C52"/>
    <mergeCell ref="D52:E52"/>
    <mergeCell ref="F52:G52"/>
    <mergeCell ref="H52:I52"/>
    <mergeCell ref="J52:K52"/>
    <mergeCell ref="B53:C53"/>
    <mergeCell ref="D53:E53"/>
    <mergeCell ref="B55:C55"/>
    <mergeCell ref="D55:E55"/>
    <mergeCell ref="F55:G55"/>
    <mergeCell ref="H55:I55"/>
    <mergeCell ref="J55:K55"/>
    <mergeCell ref="B56:C56"/>
    <mergeCell ref="D56:E56"/>
    <mergeCell ref="F56:G56"/>
    <mergeCell ref="H56:I56"/>
    <mergeCell ref="J56:K56"/>
    <mergeCell ref="B57:C57"/>
    <mergeCell ref="D57:E57"/>
    <mergeCell ref="F57:G57"/>
    <mergeCell ref="H57:I57"/>
    <mergeCell ref="J57:K57"/>
    <mergeCell ref="B58:C58"/>
    <mergeCell ref="D58:E58"/>
    <mergeCell ref="F58:G58"/>
    <mergeCell ref="H58:I58"/>
    <mergeCell ref="J58:K58"/>
    <mergeCell ref="B63:C63"/>
    <mergeCell ref="D63:K63"/>
    <mergeCell ref="B61:C61"/>
    <mergeCell ref="D61:E61"/>
    <mergeCell ref="F61:G61"/>
    <mergeCell ref="H61:I61"/>
    <mergeCell ref="J61:K61"/>
    <mergeCell ref="A62:K62"/>
    <mergeCell ref="B59:C59"/>
    <mergeCell ref="D59:E59"/>
    <mergeCell ref="F59:G59"/>
    <mergeCell ref="H59:I59"/>
    <mergeCell ref="J59:K59"/>
    <mergeCell ref="B60:C60"/>
    <mergeCell ref="D60:E60"/>
    <mergeCell ref="F60:G60"/>
    <mergeCell ref="H60:I60"/>
    <mergeCell ref="J60:K60"/>
  </mergeCells>
  <conditionalFormatting sqref="F35:G35 J35:K35">
    <cfRule type="containsText" dxfId="17" priority="6" stopIfTrue="1" operator="containsText" text="wybierz">
      <formula>NOT(ISERROR(SEARCH("wybierz",F35)))</formula>
    </cfRule>
  </conditionalFormatting>
  <conditionalFormatting sqref="D22:D24">
    <cfRule type="containsText" dxfId="16" priority="5" stopIfTrue="1" operator="containsText" text="wybierz">
      <formula>NOT(ISERROR(SEARCH("wybierz",D22)))</formula>
    </cfRule>
  </conditionalFormatting>
  <conditionalFormatting sqref="D25">
    <cfRule type="containsText" dxfId="15" priority="4" stopIfTrue="1" operator="containsText" text="wybierz">
      <formula>NOT(ISERROR(SEARCH("wybierz",D25)))</formula>
    </cfRule>
  </conditionalFormatting>
  <conditionalFormatting sqref="D26:D27">
    <cfRule type="containsText" dxfId="14" priority="3" stopIfTrue="1" operator="containsText" text="wybierz">
      <formula>NOT(ISERROR(SEARCH("wybierz",D26)))</formula>
    </cfRule>
  </conditionalFormatting>
  <conditionalFormatting sqref="F35:G35">
    <cfRule type="containsText" dxfId="13" priority="1" operator="containsText" text="2016.03">
      <formula>NOT(ISERROR(SEARCH("2016.03",F35)))</formula>
    </cfRule>
    <cfRule type="containsText" dxfId="12" priority="2" operator="containsText" text="2015">
      <formula>NOT(ISERROR(SEARCH("2015",F35)))</formula>
    </cfRule>
  </conditionalFormatting>
  <dataValidations count="2">
    <dataValidation allowBlank="1" showInputMessage="1" showErrorMessage="1" prompt="zgodnie z właściwym PO" sqref="E11:K13"/>
    <dataValidation type="list" allowBlank="1" showInputMessage="1" showErrorMessage="1" prompt="wybierz narzędzie PP" sqref="D19:K19">
      <formula1>$A$119:$A$155</formula1>
    </dataValidation>
  </dataValidations>
  <pageMargins left="0.70866141732283472" right="0.70866141732283472" top="0.74803149606299213" bottom="0.74803149606299213" header="0.31496062992125984" footer="0.31496062992125984"/>
  <pageSetup paperSize="9" scale="78" fitToHeight="0" orientation="portrait" cellComments="asDisplayed" r:id="rId1"/>
  <rowBreaks count="3" manualBreakCount="3">
    <brk id="30" max="15" man="1"/>
    <brk id="36" max="15" man="1"/>
    <brk id="50" max="15" man="1"/>
  </rowBreaks>
  <colBreaks count="1" manualBreakCount="1">
    <brk id="11" max="63"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O185"/>
  <sheetViews>
    <sheetView view="pageBreakPreview" topLeftCell="A64" zoomScaleNormal="100" zoomScaleSheetLayoutView="100" workbookViewId="0">
      <selection activeCell="A35" sqref="A35:K35"/>
    </sheetView>
  </sheetViews>
  <sheetFormatPr defaultColWidth="9.140625" defaultRowHeight="12.75" x14ac:dyDescent="0.2"/>
  <cols>
    <col min="1" max="1" width="6.85546875" style="152" customWidth="1"/>
    <col min="2" max="2" width="9.140625" style="152"/>
    <col min="3" max="3" width="18.5703125" style="152" customWidth="1"/>
    <col min="4" max="4" width="12" style="152" customWidth="1"/>
    <col min="5" max="5" width="13.85546875" style="152" customWidth="1"/>
    <col min="6" max="6" width="11.42578125" style="152" customWidth="1"/>
    <col min="7" max="10" width="9.7109375" style="152" customWidth="1"/>
    <col min="11" max="11" width="12.5703125" style="152" customWidth="1"/>
    <col min="12" max="12" width="12.7109375" style="152" bestFit="1" customWidth="1"/>
    <col min="13" max="13" width="26.85546875" style="152" customWidth="1"/>
    <col min="14" max="14" width="14.28515625" style="152" bestFit="1" customWidth="1"/>
    <col min="15" max="16384" width="9.140625" style="152"/>
  </cols>
  <sheetData>
    <row r="1" spans="1:11" ht="41.25" customHeight="1" x14ac:dyDescent="0.2">
      <c r="A1" s="1093" t="s">
        <v>1549</v>
      </c>
      <c r="B1" s="1094"/>
      <c r="C1" s="1094"/>
      <c r="D1" s="1094"/>
      <c r="E1" s="1094"/>
      <c r="F1" s="1094"/>
      <c r="G1" s="1094"/>
      <c r="H1" s="1094"/>
      <c r="I1" s="1094"/>
      <c r="J1" s="1094"/>
      <c r="K1" s="1095"/>
    </row>
    <row r="2" spans="1:11" ht="30" customHeight="1" thickBot="1" x14ac:dyDescent="0.25">
      <c r="A2" s="171">
        <v>1</v>
      </c>
      <c r="B2" s="1079" t="s">
        <v>1495</v>
      </c>
      <c r="C2" s="1079"/>
      <c r="D2" s="1079"/>
      <c r="E2" s="1080"/>
      <c r="F2" s="1096" t="s">
        <v>1544</v>
      </c>
      <c r="G2" s="1096"/>
      <c r="H2" s="1096"/>
      <c r="I2" s="1096"/>
      <c r="J2" s="1096"/>
      <c r="K2" s="1097"/>
    </row>
    <row r="3" spans="1:11" ht="15" customHeight="1" thickBot="1" x14ac:dyDescent="0.25">
      <c r="A3" s="1084"/>
      <c r="B3" s="1085"/>
      <c r="C3" s="1085"/>
      <c r="D3" s="1085"/>
      <c r="E3" s="1085"/>
      <c r="F3" s="1085"/>
      <c r="G3" s="1085"/>
      <c r="H3" s="1085"/>
      <c r="I3" s="1085"/>
      <c r="J3" s="1085"/>
      <c r="K3" s="1086"/>
    </row>
    <row r="4" spans="1:11" ht="30" customHeight="1" x14ac:dyDescent="0.25">
      <c r="A4" s="1087" t="s">
        <v>4</v>
      </c>
      <c r="B4" s="1088"/>
      <c r="C4" s="1088"/>
      <c r="D4" s="1088"/>
      <c r="E4" s="1088"/>
      <c r="F4" s="1088"/>
      <c r="G4" s="1088"/>
      <c r="H4" s="1088"/>
      <c r="I4" s="1088"/>
      <c r="J4" s="1098"/>
      <c r="K4" s="1099"/>
    </row>
    <row r="5" spans="1:11" ht="30" customHeight="1" x14ac:dyDescent="0.2">
      <c r="A5" s="169">
        <v>2</v>
      </c>
      <c r="B5" s="1068" t="s">
        <v>1494</v>
      </c>
      <c r="C5" s="1068"/>
      <c r="D5" s="1069"/>
      <c r="E5" s="1100" t="s">
        <v>1550</v>
      </c>
      <c r="F5" s="1101"/>
      <c r="G5" s="1101"/>
      <c r="H5" s="1101"/>
      <c r="I5" s="1101"/>
      <c r="J5" s="1101"/>
      <c r="K5" s="1102"/>
    </row>
    <row r="6" spans="1:11" ht="30" customHeight="1" x14ac:dyDescent="0.2">
      <c r="A6" s="1054">
        <v>3</v>
      </c>
      <c r="B6" s="1056" t="s">
        <v>1492</v>
      </c>
      <c r="C6" s="1056"/>
      <c r="D6" s="1057"/>
      <c r="E6" s="1100" t="s">
        <v>1551</v>
      </c>
      <c r="F6" s="1101"/>
      <c r="G6" s="1101"/>
      <c r="H6" s="1101"/>
      <c r="I6" s="1101"/>
      <c r="J6" s="1101"/>
      <c r="K6" s="1102"/>
    </row>
    <row r="7" spans="1:11" ht="30" customHeight="1" x14ac:dyDescent="0.2">
      <c r="A7" s="1055"/>
      <c r="B7" s="1058"/>
      <c r="C7" s="1058"/>
      <c r="D7" s="1059"/>
      <c r="E7" s="173" t="s">
        <v>1488</v>
      </c>
      <c r="F7" s="1103" t="s">
        <v>944</v>
      </c>
      <c r="G7" s="1103"/>
      <c r="H7" s="990"/>
      <c r="I7" s="173" t="s">
        <v>1487</v>
      </c>
      <c r="J7" s="1104">
        <v>2478</v>
      </c>
      <c r="K7" s="1105"/>
    </row>
    <row r="8" spans="1:11" ht="30" customHeight="1" x14ac:dyDescent="0.2">
      <c r="A8" s="1054">
        <v>4</v>
      </c>
      <c r="B8" s="1056" t="s">
        <v>91</v>
      </c>
      <c r="C8" s="1056"/>
      <c r="D8" s="1057"/>
      <c r="E8" s="1060" t="s">
        <v>153</v>
      </c>
      <c r="F8" s="1061"/>
      <c r="G8" s="1061"/>
      <c r="H8" s="1061"/>
      <c r="I8" s="1061"/>
      <c r="J8" s="1061"/>
      <c r="K8" s="1062"/>
    </row>
    <row r="9" spans="1:11" ht="30" customHeight="1" x14ac:dyDescent="0.2">
      <c r="A9" s="1055"/>
      <c r="B9" s="1058"/>
      <c r="C9" s="1058"/>
      <c r="D9" s="1059"/>
      <c r="E9" s="172" t="s">
        <v>1488</v>
      </c>
      <c r="F9" s="964" t="s">
        <v>160</v>
      </c>
      <c r="G9" s="965"/>
      <c r="H9" s="966"/>
      <c r="I9" s="172" t="s">
        <v>1487</v>
      </c>
      <c r="J9" s="1063" t="s">
        <v>160</v>
      </c>
      <c r="K9" s="1064"/>
    </row>
    <row r="10" spans="1:11" ht="30" customHeight="1" x14ac:dyDescent="0.25">
      <c r="A10" s="169">
        <v>5</v>
      </c>
      <c r="B10" s="1068" t="s">
        <v>74</v>
      </c>
      <c r="C10" s="1068"/>
      <c r="D10" s="1069"/>
      <c r="E10" s="1070" t="s">
        <v>89</v>
      </c>
      <c r="F10" s="1070"/>
      <c r="G10" s="1070"/>
      <c r="H10" s="1070"/>
      <c r="I10" s="1070"/>
      <c r="J10" s="1071"/>
      <c r="K10" s="1072"/>
    </row>
    <row r="11" spans="1:11" ht="33" customHeight="1" x14ac:dyDescent="0.2">
      <c r="A11" s="169">
        <v>6</v>
      </c>
      <c r="B11" s="1068" t="s">
        <v>76</v>
      </c>
      <c r="C11" s="1068"/>
      <c r="D11" s="1069"/>
      <c r="E11" s="1073" t="s">
        <v>136</v>
      </c>
      <c r="F11" s="1074"/>
      <c r="G11" s="1074"/>
      <c r="H11" s="1074"/>
      <c r="I11" s="1074"/>
      <c r="J11" s="1074"/>
      <c r="K11" s="1075"/>
    </row>
    <row r="12" spans="1:11" ht="30" customHeight="1" x14ac:dyDescent="0.2">
      <c r="A12" s="169">
        <v>7</v>
      </c>
      <c r="B12" s="1068" t="s">
        <v>31</v>
      </c>
      <c r="C12" s="1068"/>
      <c r="D12" s="1069"/>
      <c r="E12" s="1043" t="s">
        <v>1366</v>
      </c>
      <c r="F12" s="1044"/>
      <c r="G12" s="1044"/>
      <c r="H12" s="1044"/>
      <c r="I12" s="1044"/>
      <c r="J12" s="1044"/>
      <c r="K12" s="1045"/>
    </row>
    <row r="13" spans="1:11" ht="30" customHeight="1" x14ac:dyDescent="0.2">
      <c r="A13" s="169">
        <v>8</v>
      </c>
      <c r="B13" s="1068" t="s">
        <v>36</v>
      </c>
      <c r="C13" s="1068"/>
      <c r="D13" s="1069"/>
      <c r="E13" s="1076" t="s">
        <v>921</v>
      </c>
      <c r="F13" s="1077"/>
      <c r="G13" s="1077"/>
      <c r="H13" s="1077"/>
      <c r="I13" s="1077"/>
      <c r="J13" s="1077"/>
      <c r="K13" s="1078"/>
    </row>
    <row r="14" spans="1:11" ht="80.25" customHeight="1" thickBot="1" x14ac:dyDescent="0.25">
      <c r="A14" s="171">
        <v>9</v>
      </c>
      <c r="B14" s="1079" t="s">
        <v>22</v>
      </c>
      <c r="C14" s="1079"/>
      <c r="D14" s="1080"/>
      <c r="E14" s="1081" t="s">
        <v>1337</v>
      </c>
      <c r="F14" s="1082"/>
      <c r="G14" s="1082"/>
      <c r="H14" s="1082"/>
      <c r="I14" s="1082"/>
      <c r="J14" s="1082"/>
      <c r="K14" s="1083"/>
    </row>
    <row r="15" spans="1:11" ht="15" customHeight="1" thickBot="1" x14ac:dyDescent="0.25">
      <c r="A15" s="1084"/>
      <c r="B15" s="1085"/>
      <c r="C15" s="1085"/>
      <c r="D15" s="1085"/>
      <c r="E15" s="1085"/>
      <c r="F15" s="1085"/>
      <c r="G15" s="1085"/>
      <c r="H15" s="1085"/>
      <c r="I15" s="1085"/>
      <c r="J15" s="1085"/>
      <c r="K15" s="1086"/>
    </row>
    <row r="16" spans="1:11" ht="30" customHeight="1" x14ac:dyDescent="0.2">
      <c r="A16" s="1087" t="s">
        <v>1484</v>
      </c>
      <c r="B16" s="1088"/>
      <c r="C16" s="1088"/>
      <c r="D16" s="1088"/>
      <c r="E16" s="1088"/>
      <c r="F16" s="1088"/>
      <c r="G16" s="1088"/>
      <c r="H16" s="1088"/>
      <c r="I16" s="1088"/>
      <c r="J16" s="1088"/>
      <c r="K16" s="1089"/>
    </row>
    <row r="17" spans="1:11" ht="41.25" hidden="1" customHeight="1" x14ac:dyDescent="0.2">
      <c r="A17" s="170">
        <v>6</v>
      </c>
      <c r="B17" s="1090" t="s">
        <v>1501</v>
      </c>
      <c r="C17" s="1090"/>
      <c r="D17" s="1091" t="s">
        <v>1482</v>
      </c>
      <c r="E17" s="1091"/>
      <c r="F17" s="1091"/>
      <c r="G17" s="1091"/>
      <c r="H17" s="1091"/>
      <c r="I17" s="1091"/>
      <c r="J17" s="1091"/>
      <c r="K17" s="1092"/>
    </row>
    <row r="18" spans="1:11" ht="41.25" customHeight="1" x14ac:dyDescent="0.2">
      <c r="A18" s="169">
        <v>10</v>
      </c>
      <c r="B18" s="1015" t="s">
        <v>13</v>
      </c>
      <c r="C18" s="1015"/>
      <c r="D18" s="1043" t="s">
        <v>137</v>
      </c>
      <c r="E18" s="1044"/>
      <c r="F18" s="1044"/>
      <c r="G18" s="1044"/>
      <c r="H18" s="1044"/>
      <c r="I18" s="1044"/>
      <c r="J18" s="1044"/>
      <c r="K18" s="1045"/>
    </row>
    <row r="19" spans="1:11" ht="40.5" customHeight="1" thickBot="1" x14ac:dyDescent="0.25">
      <c r="A19" s="161">
        <v>11</v>
      </c>
      <c r="B19" s="1046" t="s">
        <v>1481</v>
      </c>
      <c r="C19" s="1046"/>
      <c r="D19" s="1047" t="s">
        <v>1416</v>
      </c>
      <c r="E19" s="1048"/>
      <c r="F19" s="1048"/>
      <c r="G19" s="1048"/>
      <c r="H19" s="1048"/>
      <c r="I19" s="1048"/>
      <c r="J19" s="1048"/>
      <c r="K19" s="1049"/>
    </row>
    <row r="20" spans="1:11" ht="15" customHeight="1" thickBot="1" x14ac:dyDescent="0.25">
      <c r="A20" s="1027"/>
      <c r="B20" s="1027"/>
      <c r="C20" s="1027"/>
      <c r="D20" s="1027"/>
      <c r="E20" s="1027"/>
      <c r="F20" s="1027"/>
      <c r="G20" s="1027"/>
      <c r="H20" s="1027"/>
      <c r="I20" s="1027"/>
      <c r="J20" s="1027"/>
      <c r="K20" s="1027"/>
    </row>
    <row r="21" spans="1:11" ht="30" customHeight="1" x14ac:dyDescent="0.2">
      <c r="A21" s="168">
        <v>12</v>
      </c>
      <c r="B21" s="1050" t="s">
        <v>34</v>
      </c>
      <c r="C21" s="1050"/>
      <c r="D21" s="1051" t="s">
        <v>72</v>
      </c>
      <c r="E21" s="1051"/>
      <c r="F21" s="1051"/>
      <c r="G21" s="1051"/>
      <c r="H21" s="1051"/>
      <c r="I21" s="1051"/>
      <c r="J21" s="1051"/>
      <c r="K21" s="1052"/>
    </row>
    <row r="22" spans="1:11" ht="30" customHeight="1" x14ac:dyDescent="0.2">
      <c r="A22" s="162">
        <v>13</v>
      </c>
      <c r="B22" s="1015" t="s">
        <v>35</v>
      </c>
      <c r="C22" s="1015"/>
      <c r="D22" s="1016" t="s">
        <v>138</v>
      </c>
      <c r="E22" s="1017"/>
      <c r="F22" s="1017"/>
      <c r="G22" s="1017"/>
      <c r="H22" s="1017"/>
      <c r="I22" s="1017"/>
      <c r="J22" s="1017"/>
      <c r="K22" s="1065"/>
    </row>
    <row r="23" spans="1:11" ht="65.25" customHeight="1" x14ac:dyDescent="0.2">
      <c r="A23" s="162">
        <v>14</v>
      </c>
      <c r="B23" s="1015" t="s">
        <v>2</v>
      </c>
      <c r="C23" s="1015"/>
      <c r="D23" s="1531" t="s">
        <v>1378</v>
      </c>
      <c r="E23" s="1531"/>
      <c r="F23" s="1531"/>
      <c r="G23" s="1531"/>
      <c r="H23" s="1531"/>
      <c r="I23" s="1531"/>
      <c r="J23" s="1531"/>
      <c r="K23" s="1532"/>
    </row>
    <row r="24" spans="1:11" ht="88.5" customHeight="1" x14ac:dyDescent="0.2">
      <c r="A24" s="162">
        <v>15</v>
      </c>
      <c r="B24" s="1015" t="s">
        <v>1479</v>
      </c>
      <c r="C24" s="1015"/>
      <c r="D24" s="1522" t="s">
        <v>1719</v>
      </c>
      <c r="E24" s="1523"/>
      <c r="F24" s="1523"/>
      <c r="G24" s="1523"/>
      <c r="H24" s="1523"/>
      <c r="I24" s="1523"/>
      <c r="J24" s="1523"/>
      <c r="K24" s="1524"/>
    </row>
    <row r="25" spans="1:11" ht="194.25" customHeight="1" x14ac:dyDescent="0.2">
      <c r="A25" s="162">
        <v>16</v>
      </c>
      <c r="B25" s="1015" t="s">
        <v>1477</v>
      </c>
      <c r="C25" s="1015"/>
      <c r="D25" s="1525" t="s">
        <v>1552</v>
      </c>
      <c r="E25" s="1526"/>
      <c r="F25" s="1526"/>
      <c r="G25" s="1526"/>
      <c r="H25" s="1526"/>
      <c r="I25" s="1526"/>
      <c r="J25" s="1526"/>
      <c r="K25" s="1527"/>
    </row>
    <row r="26" spans="1:11" ht="44.25" customHeight="1" x14ac:dyDescent="0.2">
      <c r="A26" s="162">
        <v>17</v>
      </c>
      <c r="B26" s="1022" t="s">
        <v>1476</v>
      </c>
      <c r="C26" s="1023"/>
      <c r="D26" s="1528" t="s">
        <v>1952</v>
      </c>
      <c r="E26" s="1529"/>
      <c r="F26" s="1529"/>
      <c r="G26" s="1529"/>
      <c r="H26" s="1529"/>
      <c r="I26" s="1529"/>
      <c r="J26" s="1529"/>
      <c r="K26" s="1530"/>
    </row>
    <row r="27" spans="1:11" ht="74.25" customHeight="1" thickBot="1" x14ac:dyDescent="0.25">
      <c r="A27" s="161">
        <v>18</v>
      </c>
      <c r="B27" s="1005" t="s">
        <v>1474</v>
      </c>
      <c r="C27" s="1005"/>
      <c r="D27" s="1519" t="s">
        <v>1553</v>
      </c>
      <c r="E27" s="1520"/>
      <c r="F27" s="1520"/>
      <c r="G27" s="1520"/>
      <c r="H27" s="1520"/>
      <c r="I27" s="1520"/>
      <c r="J27" s="1520"/>
      <c r="K27" s="1521"/>
    </row>
    <row r="28" spans="1:11" ht="15.75" customHeight="1" thickBot="1" x14ac:dyDescent="0.25">
      <c r="A28" s="1027"/>
      <c r="B28" s="1027"/>
      <c r="C28" s="1027"/>
      <c r="D28" s="1027"/>
      <c r="E28" s="1027"/>
      <c r="F28" s="1027"/>
      <c r="G28" s="1027"/>
      <c r="H28" s="1027"/>
      <c r="I28" s="1027"/>
      <c r="J28" s="1027"/>
      <c r="K28" s="1027"/>
    </row>
    <row r="29" spans="1:11" ht="69" customHeight="1" x14ac:dyDescent="0.2">
      <c r="A29" s="168">
        <v>19</v>
      </c>
      <c r="B29" s="1028" t="s">
        <v>1473</v>
      </c>
      <c r="C29" s="1028"/>
      <c r="D29" s="1029" t="s">
        <v>1554</v>
      </c>
      <c r="E29" s="1029"/>
      <c r="F29" s="1029"/>
      <c r="G29" s="1029"/>
      <c r="H29" s="1029"/>
      <c r="I29" s="1029"/>
      <c r="J29" s="1029"/>
      <c r="K29" s="1030"/>
    </row>
    <row r="30" spans="1:11" ht="72.75" customHeight="1" x14ac:dyDescent="0.2">
      <c r="A30" s="162">
        <v>20</v>
      </c>
      <c r="B30" s="1004" t="s">
        <v>1472</v>
      </c>
      <c r="C30" s="1004"/>
      <c r="D30" s="1031" t="s">
        <v>1555</v>
      </c>
      <c r="E30" s="1031"/>
      <c r="F30" s="1031"/>
      <c r="G30" s="1031"/>
      <c r="H30" s="1031"/>
      <c r="I30" s="1031"/>
      <c r="J30" s="1031"/>
      <c r="K30" s="1032"/>
    </row>
    <row r="31" spans="1:11" ht="63" customHeight="1" thickBot="1" x14ac:dyDescent="0.25">
      <c r="A31" s="167">
        <v>21</v>
      </c>
      <c r="B31" s="1022" t="s">
        <v>1471</v>
      </c>
      <c r="C31" s="1023"/>
      <c r="D31" s="1516" t="s">
        <v>1960</v>
      </c>
      <c r="E31" s="1516"/>
      <c r="F31" s="1516"/>
      <c r="G31" s="1516"/>
      <c r="H31" s="1516"/>
      <c r="I31" s="1516"/>
      <c r="J31" s="1516"/>
      <c r="K31" s="1517"/>
    </row>
    <row r="32" spans="1:11" ht="13.5" thickBot="1" x14ac:dyDescent="0.25">
      <c r="A32" s="1027"/>
      <c r="B32" s="1027"/>
      <c r="C32" s="1027"/>
      <c r="D32" s="1027"/>
      <c r="E32" s="1027"/>
      <c r="F32" s="1027"/>
      <c r="G32" s="1027"/>
      <c r="H32" s="1027"/>
      <c r="I32" s="1027"/>
      <c r="J32" s="1027"/>
      <c r="K32" s="1027"/>
    </row>
    <row r="33" spans="1:15" ht="60" customHeight="1" x14ac:dyDescent="0.2">
      <c r="A33" s="166">
        <v>22</v>
      </c>
      <c r="B33" s="1033" t="s">
        <v>1470</v>
      </c>
      <c r="C33" s="1033"/>
      <c r="D33" s="1034" t="s">
        <v>1469</v>
      </c>
      <c r="E33" s="1034"/>
      <c r="F33" s="1035" t="s">
        <v>1468</v>
      </c>
      <c r="G33" s="1035"/>
      <c r="H33" s="1036" t="s">
        <v>1467</v>
      </c>
      <c r="I33" s="1037"/>
      <c r="J33" s="1518" t="s">
        <v>1466</v>
      </c>
      <c r="K33" s="1038"/>
    </row>
    <row r="34" spans="1:15" ht="60" customHeight="1" thickBot="1" x14ac:dyDescent="0.25">
      <c r="A34" s="161">
        <v>23</v>
      </c>
      <c r="B34" s="1039" t="s">
        <v>1465</v>
      </c>
      <c r="C34" s="1040"/>
      <c r="D34" s="1513" t="s">
        <v>1468</v>
      </c>
      <c r="E34" s="1514"/>
      <c r="F34" s="1514"/>
      <c r="G34" s="1514"/>
      <c r="H34" s="1514"/>
      <c r="I34" s="1514"/>
      <c r="J34" s="1514"/>
      <c r="K34" s="1515"/>
    </row>
    <row r="35" spans="1:15" ht="15" customHeight="1" thickBot="1" x14ac:dyDescent="0.25">
      <c r="A35" s="1027"/>
      <c r="B35" s="1027"/>
      <c r="C35" s="1027"/>
      <c r="D35" s="1027"/>
      <c r="E35" s="1027"/>
      <c r="F35" s="1027"/>
      <c r="G35" s="1027"/>
      <c r="H35" s="1027"/>
      <c r="I35" s="1027"/>
      <c r="J35" s="1027"/>
      <c r="K35" s="1027"/>
    </row>
    <row r="36" spans="1:15" ht="30" customHeight="1" x14ac:dyDescent="0.2">
      <c r="A36" s="1053" t="s">
        <v>1463</v>
      </c>
      <c r="B36" s="1007"/>
      <c r="C36" s="1007"/>
      <c r="D36" s="165">
        <v>2016</v>
      </c>
      <c r="E36" s="165">
        <v>2017</v>
      </c>
      <c r="F36" s="165">
        <v>2018</v>
      </c>
      <c r="G36" s="165" t="s">
        <v>1462</v>
      </c>
      <c r="H36" s="165" t="s">
        <v>1462</v>
      </c>
      <c r="I36" s="165" t="s">
        <v>1462</v>
      </c>
      <c r="J36" s="165" t="s">
        <v>1462</v>
      </c>
      <c r="K36" s="164" t="s">
        <v>1461</v>
      </c>
    </row>
    <row r="37" spans="1:15" ht="45" customHeight="1" x14ac:dyDescent="0.2">
      <c r="A37" s="162">
        <v>24</v>
      </c>
      <c r="B37" s="1004" t="s">
        <v>1460</v>
      </c>
      <c r="C37" s="1004"/>
      <c r="D37" s="320">
        <v>116850</v>
      </c>
      <c r="E37" s="320">
        <v>11943000</v>
      </c>
      <c r="F37" s="320">
        <v>4100000</v>
      </c>
      <c r="G37" s="321"/>
      <c r="H37" s="321"/>
      <c r="I37" s="321"/>
      <c r="J37" s="321"/>
      <c r="K37" s="322">
        <f>SUM(D37:J37)</f>
        <v>16159850</v>
      </c>
      <c r="L37" s="177"/>
      <c r="M37" s="177"/>
      <c r="N37" s="177"/>
      <c r="O37" s="177"/>
    </row>
    <row r="38" spans="1:15" ht="45" customHeight="1" x14ac:dyDescent="0.2">
      <c r="A38" s="162">
        <v>25</v>
      </c>
      <c r="B38" s="1004" t="s">
        <v>1459</v>
      </c>
      <c r="C38" s="1004"/>
      <c r="D38" s="320">
        <v>74269.850000000006</v>
      </c>
      <c r="E38" s="320">
        <v>7319770.3399999999</v>
      </c>
      <c r="F38" s="320">
        <v>2605959.81</v>
      </c>
      <c r="G38" s="321"/>
      <c r="H38" s="321"/>
      <c r="I38" s="321"/>
      <c r="J38" s="321"/>
      <c r="K38" s="322">
        <f t="shared" ref="K38:K39" si="0">SUM(D38:J38)</f>
        <v>10000000</v>
      </c>
      <c r="L38" s="225"/>
      <c r="M38" s="225"/>
      <c r="N38" s="225"/>
      <c r="O38" s="225"/>
    </row>
    <row r="39" spans="1:15" ht="45" customHeight="1" x14ac:dyDescent="0.2">
      <c r="A39" s="162">
        <v>26</v>
      </c>
      <c r="B39" s="1004" t="s">
        <v>17</v>
      </c>
      <c r="C39" s="1004"/>
      <c r="D39" s="320">
        <f>D38*85%</f>
        <v>63129.372500000005</v>
      </c>
      <c r="E39" s="320">
        <f>E38*85%</f>
        <v>6221804.7889999999</v>
      </c>
      <c r="F39" s="320">
        <f>F38*85%</f>
        <v>2215065.8385000001</v>
      </c>
      <c r="G39" s="321"/>
      <c r="H39" s="321"/>
      <c r="I39" s="321"/>
      <c r="J39" s="321"/>
      <c r="K39" s="322">
        <f t="shared" si="0"/>
        <v>8500000</v>
      </c>
    </row>
    <row r="40" spans="1:15" ht="45" customHeight="1" thickBot="1" x14ac:dyDescent="0.25">
      <c r="A40" s="161">
        <v>27</v>
      </c>
      <c r="B40" s="1005" t="s">
        <v>1458</v>
      </c>
      <c r="C40" s="1005"/>
      <c r="D40" s="319">
        <f>D39/D38*100</f>
        <v>85</v>
      </c>
      <c r="E40" s="319">
        <f t="shared" ref="E40:K40" si="1">E39/E38*100</f>
        <v>85</v>
      </c>
      <c r="F40" s="319">
        <f t="shared" si="1"/>
        <v>85</v>
      </c>
      <c r="G40" s="319"/>
      <c r="H40" s="319"/>
      <c r="I40" s="319"/>
      <c r="J40" s="319"/>
      <c r="K40" s="319">
        <f t="shared" si="1"/>
        <v>85</v>
      </c>
    </row>
    <row r="41" spans="1:15" ht="13.5" thickBot="1" x14ac:dyDescent="0.25">
      <c r="A41" s="1006"/>
      <c r="B41" s="1006"/>
      <c r="C41" s="1006"/>
      <c r="D41" s="1006"/>
      <c r="E41" s="1006"/>
      <c r="F41" s="1006"/>
      <c r="G41" s="1006"/>
      <c r="H41" s="1006"/>
      <c r="I41" s="1006"/>
      <c r="J41" s="1006"/>
      <c r="K41" s="1006"/>
    </row>
    <row r="42" spans="1:15" ht="30" customHeight="1" x14ac:dyDescent="0.2">
      <c r="A42" s="994">
        <v>28</v>
      </c>
      <c r="B42" s="1007" t="s">
        <v>1457</v>
      </c>
      <c r="C42" s="1007"/>
      <c r="D42" s="1007"/>
      <c r="E42" s="1007"/>
      <c r="F42" s="1007"/>
      <c r="G42" s="1007"/>
      <c r="H42" s="1007"/>
      <c r="I42" s="1007"/>
      <c r="J42" s="1007"/>
      <c r="K42" s="1008"/>
    </row>
    <row r="43" spans="1:15" ht="30" customHeight="1" x14ac:dyDescent="0.2">
      <c r="A43" s="995"/>
      <c r="B43" s="1000" t="s">
        <v>1456</v>
      </c>
      <c r="C43" s="1000"/>
      <c r="D43" s="1000" t="s">
        <v>1455</v>
      </c>
      <c r="E43" s="1000"/>
      <c r="F43" s="1000"/>
      <c r="G43" s="1000"/>
      <c r="H43" s="1000"/>
      <c r="I43" s="1000"/>
      <c r="J43" s="1000" t="s">
        <v>1454</v>
      </c>
      <c r="K43" s="1001"/>
    </row>
    <row r="44" spans="1:15" ht="339" customHeight="1" x14ac:dyDescent="0.2">
      <c r="A44" s="995"/>
      <c r="B44" s="1501" t="s">
        <v>1739</v>
      </c>
      <c r="C44" s="1502"/>
      <c r="D44" s="1503" t="s">
        <v>1556</v>
      </c>
      <c r="E44" s="1504"/>
      <c r="F44" s="1504"/>
      <c r="G44" s="1504"/>
      <c r="H44" s="1504"/>
      <c r="I44" s="1505"/>
      <c r="J44" s="1510">
        <v>5909850</v>
      </c>
      <c r="K44" s="1511"/>
      <c r="L44" s="177"/>
      <c r="M44" s="177"/>
    </row>
    <row r="45" spans="1:15" ht="54" customHeight="1" x14ac:dyDescent="0.2">
      <c r="A45" s="995"/>
      <c r="B45" s="1501" t="s">
        <v>1557</v>
      </c>
      <c r="C45" s="1502"/>
      <c r="D45" s="1503" t="s">
        <v>1558</v>
      </c>
      <c r="E45" s="1504"/>
      <c r="F45" s="1504"/>
      <c r="G45" s="1504"/>
      <c r="H45" s="1504"/>
      <c r="I45" s="1505"/>
      <c r="J45" s="1510">
        <v>2000000</v>
      </c>
      <c r="K45" s="1512"/>
    </row>
    <row r="46" spans="1:15" ht="54" customHeight="1" x14ac:dyDescent="0.2">
      <c r="A46" s="995"/>
      <c r="B46" s="1501" t="s">
        <v>1559</v>
      </c>
      <c r="C46" s="1502"/>
      <c r="D46" s="1503" t="s">
        <v>1560</v>
      </c>
      <c r="E46" s="1504"/>
      <c r="F46" s="1504"/>
      <c r="G46" s="1504"/>
      <c r="H46" s="1504"/>
      <c r="I46" s="1505"/>
      <c r="J46" s="1510">
        <v>5050000</v>
      </c>
      <c r="K46" s="1512"/>
      <c r="L46" s="177"/>
      <c r="M46" s="178"/>
    </row>
    <row r="47" spans="1:15" ht="52.5" customHeight="1" x14ac:dyDescent="0.2">
      <c r="A47" s="995"/>
      <c r="B47" s="1506" t="s">
        <v>1561</v>
      </c>
      <c r="C47" s="1507"/>
      <c r="D47" s="1503" t="s">
        <v>1562</v>
      </c>
      <c r="E47" s="1504"/>
      <c r="F47" s="1504"/>
      <c r="G47" s="1504"/>
      <c r="H47" s="1504"/>
      <c r="I47" s="1505"/>
      <c r="J47" s="1508">
        <v>100000</v>
      </c>
      <c r="K47" s="1509"/>
      <c r="L47" s="179"/>
      <c r="M47" s="177"/>
    </row>
    <row r="48" spans="1:15" ht="327.75" customHeight="1" x14ac:dyDescent="0.2">
      <c r="A48" s="995"/>
      <c r="B48" s="1495" t="s">
        <v>1563</v>
      </c>
      <c r="C48" s="1495"/>
      <c r="D48" s="1496" t="s">
        <v>1564</v>
      </c>
      <c r="E48" s="1496"/>
      <c r="F48" s="1496"/>
      <c r="G48" s="1496"/>
      <c r="H48" s="1496"/>
      <c r="I48" s="1496"/>
      <c r="J48" s="1497">
        <v>2000000</v>
      </c>
      <c r="K48" s="1497"/>
      <c r="L48" s="177"/>
      <c r="M48" s="177"/>
    </row>
    <row r="49" spans="1:13" ht="39.75" customHeight="1" x14ac:dyDescent="0.2">
      <c r="A49" s="995"/>
      <c r="B49" s="1495" t="s">
        <v>1565</v>
      </c>
      <c r="C49" s="1495"/>
      <c r="D49" s="1496" t="s">
        <v>1566</v>
      </c>
      <c r="E49" s="1496"/>
      <c r="F49" s="1496"/>
      <c r="G49" s="1496"/>
      <c r="H49" s="1496"/>
      <c r="I49" s="1496"/>
      <c r="J49" s="1497">
        <v>1100000</v>
      </c>
      <c r="K49" s="1497"/>
      <c r="L49" s="177"/>
      <c r="M49" s="177"/>
    </row>
    <row r="50" spans="1:13" s="156" customFormat="1" ht="39.75" hidden="1" customHeight="1" x14ac:dyDescent="0.2">
      <c r="A50" s="160"/>
      <c r="B50" s="180"/>
      <c r="C50" s="180"/>
      <c r="D50" s="160"/>
      <c r="E50" s="160"/>
      <c r="F50" s="160"/>
      <c r="G50" s="160"/>
      <c r="H50" s="160"/>
      <c r="I50" s="160"/>
      <c r="J50" s="181"/>
      <c r="K50" s="181"/>
    </row>
    <row r="51" spans="1:13" s="156" customFormat="1" ht="39.75" hidden="1" customHeight="1" x14ac:dyDescent="0.2">
      <c r="A51" s="160"/>
      <c r="B51" s="180"/>
      <c r="C51" s="180"/>
      <c r="D51" s="160"/>
      <c r="E51" s="160"/>
      <c r="F51" s="160"/>
      <c r="G51" s="160"/>
      <c r="H51" s="160"/>
      <c r="I51" s="160"/>
      <c r="J51" s="181"/>
      <c r="K51" s="181"/>
    </row>
    <row r="52" spans="1:13" s="156" customFormat="1" ht="39.75" hidden="1" customHeight="1" x14ac:dyDescent="0.2">
      <c r="A52" s="160"/>
      <c r="B52" s="180"/>
      <c r="C52" s="180"/>
      <c r="D52" s="160"/>
      <c r="E52" s="160"/>
      <c r="F52" s="160"/>
      <c r="G52" s="160"/>
      <c r="H52" s="160"/>
      <c r="I52" s="160"/>
      <c r="J52" s="181"/>
      <c r="K52" s="181"/>
    </row>
    <row r="53" spans="1:13" s="156" customFormat="1" ht="39.75" hidden="1" customHeight="1" x14ac:dyDescent="0.2">
      <c r="A53" s="160"/>
      <c r="B53" s="180"/>
      <c r="C53" s="180"/>
      <c r="D53" s="160"/>
      <c r="E53" s="160"/>
      <c r="F53" s="160"/>
      <c r="G53" s="160"/>
      <c r="H53" s="160"/>
      <c r="I53" s="160"/>
      <c r="J53" s="181"/>
      <c r="K53" s="181"/>
    </row>
    <row r="54" spans="1:13" s="156" customFormat="1" ht="39.75" hidden="1" customHeight="1" x14ac:dyDescent="0.2">
      <c r="A54" s="160"/>
      <c r="B54" s="180"/>
      <c r="C54" s="180"/>
      <c r="D54" s="160"/>
      <c r="E54" s="160"/>
      <c r="F54" s="160"/>
      <c r="G54" s="160"/>
      <c r="H54" s="160"/>
      <c r="I54" s="160"/>
      <c r="J54" s="181"/>
      <c r="K54" s="181"/>
    </row>
    <row r="55" spans="1:13" s="156" customFormat="1" ht="39.75" hidden="1" customHeight="1" x14ac:dyDescent="0.2">
      <c r="A55" s="160"/>
      <c r="B55" s="180"/>
      <c r="C55" s="180"/>
      <c r="D55" s="160"/>
      <c r="E55" s="160"/>
      <c r="F55" s="160"/>
      <c r="G55" s="160"/>
      <c r="H55" s="160"/>
      <c r="I55" s="160"/>
      <c r="J55" s="181"/>
      <c r="K55" s="181"/>
    </row>
    <row r="56" spans="1:13" s="156" customFormat="1" ht="39.75" hidden="1" customHeight="1" x14ac:dyDescent="0.2">
      <c r="A56" s="160"/>
      <c r="B56" s="180"/>
      <c r="C56" s="180"/>
      <c r="D56" s="160"/>
      <c r="E56" s="160"/>
      <c r="F56" s="160"/>
      <c r="G56" s="160"/>
      <c r="H56" s="160"/>
      <c r="I56" s="160"/>
      <c r="J56" s="181"/>
      <c r="K56" s="181"/>
    </row>
    <row r="57" spans="1:13" s="156" customFormat="1" ht="39.75" hidden="1" customHeight="1" x14ac:dyDescent="0.2">
      <c r="A57" s="160"/>
      <c r="B57" s="180"/>
      <c r="C57" s="180"/>
      <c r="D57" s="160"/>
      <c r="E57" s="160"/>
      <c r="F57" s="160"/>
      <c r="G57" s="160"/>
      <c r="H57" s="160"/>
      <c r="I57" s="160"/>
      <c r="J57" s="181"/>
      <c r="K57" s="181"/>
    </row>
    <row r="58" spans="1:13" s="156" customFormat="1" ht="39.75" hidden="1" customHeight="1" x14ac:dyDescent="0.2">
      <c r="A58" s="160"/>
      <c r="B58" s="180"/>
      <c r="C58" s="180"/>
      <c r="D58" s="160"/>
      <c r="E58" s="160"/>
      <c r="F58" s="160"/>
      <c r="G58" s="160"/>
      <c r="H58" s="160"/>
      <c r="I58" s="160"/>
      <c r="J58" s="181"/>
      <c r="K58" s="181"/>
    </row>
    <row r="59" spans="1:13" s="156" customFormat="1" ht="39.75" hidden="1" customHeight="1" x14ac:dyDescent="0.2">
      <c r="A59" s="160"/>
      <c r="B59" s="180"/>
      <c r="C59" s="180"/>
      <c r="D59" s="160"/>
      <c r="E59" s="160"/>
      <c r="F59" s="160"/>
      <c r="G59" s="160"/>
      <c r="H59" s="160"/>
      <c r="I59" s="160"/>
      <c r="J59" s="181"/>
      <c r="K59" s="181"/>
    </row>
    <row r="60" spans="1:13" s="156" customFormat="1" ht="39.75" hidden="1" customHeight="1" x14ac:dyDescent="0.2">
      <c r="A60" s="160"/>
      <c r="B60" s="180"/>
      <c r="C60" s="180"/>
      <c r="D60" s="160"/>
      <c r="E60" s="160"/>
      <c r="F60" s="160"/>
      <c r="G60" s="160"/>
      <c r="H60" s="160"/>
      <c r="I60" s="160"/>
      <c r="J60" s="181"/>
      <c r="K60" s="181"/>
    </row>
    <row r="61" spans="1:13" s="156" customFormat="1" ht="39.75" hidden="1" customHeight="1" x14ac:dyDescent="0.2">
      <c r="A61" s="160"/>
      <c r="B61" s="180"/>
      <c r="C61" s="180"/>
      <c r="D61" s="160"/>
      <c r="E61" s="160"/>
      <c r="F61" s="160"/>
      <c r="G61" s="160"/>
      <c r="H61" s="160"/>
      <c r="I61" s="160"/>
      <c r="J61" s="181"/>
      <c r="K61" s="181"/>
    </row>
    <row r="62" spans="1:13" s="156" customFormat="1" ht="39.75" hidden="1" customHeight="1" x14ac:dyDescent="0.2">
      <c r="A62" s="160"/>
      <c r="B62" s="180"/>
      <c r="C62" s="180"/>
      <c r="D62" s="160"/>
      <c r="E62" s="160"/>
      <c r="F62" s="160"/>
      <c r="G62" s="160"/>
      <c r="H62" s="160"/>
      <c r="I62" s="160"/>
      <c r="J62" s="181"/>
      <c r="K62" s="181"/>
    </row>
    <row r="63" spans="1:13" s="156" customFormat="1" ht="39.75" hidden="1" customHeight="1" x14ac:dyDescent="0.2">
      <c r="A63" s="160"/>
      <c r="B63" s="180"/>
      <c r="C63" s="180"/>
      <c r="D63" s="160"/>
      <c r="E63" s="160"/>
      <c r="F63" s="160"/>
      <c r="G63" s="160"/>
      <c r="H63" s="160"/>
      <c r="I63" s="160"/>
      <c r="J63" s="181"/>
      <c r="K63" s="181"/>
    </row>
    <row r="64" spans="1:13" ht="15" customHeight="1" thickBot="1" x14ac:dyDescent="0.25">
      <c r="A64" s="1498"/>
      <c r="B64" s="993"/>
      <c r="C64" s="993"/>
      <c r="D64" s="993"/>
      <c r="E64" s="993"/>
      <c r="F64" s="993"/>
      <c r="G64" s="993"/>
      <c r="H64" s="993"/>
      <c r="I64" s="993"/>
      <c r="J64" s="993"/>
      <c r="K64" s="993"/>
    </row>
    <row r="65" spans="1:12" ht="30" customHeight="1" x14ac:dyDescent="0.2">
      <c r="A65" s="1499">
        <v>29</v>
      </c>
      <c r="B65" s="998" t="s">
        <v>1449</v>
      </c>
      <c r="C65" s="998"/>
      <c r="D65" s="998"/>
      <c r="E65" s="998"/>
      <c r="F65" s="998"/>
      <c r="G65" s="998"/>
      <c r="H65" s="998"/>
      <c r="I65" s="998"/>
      <c r="J65" s="998"/>
      <c r="K65" s="999"/>
    </row>
    <row r="66" spans="1:12" ht="42.75" customHeight="1" x14ac:dyDescent="0.2">
      <c r="A66" s="1500"/>
      <c r="B66" s="1000" t="s">
        <v>80</v>
      </c>
      <c r="C66" s="1000"/>
      <c r="D66" s="1000" t="s">
        <v>1448</v>
      </c>
      <c r="E66" s="1000"/>
      <c r="F66" s="1000" t="s">
        <v>19</v>
      </c>
      <c r="G66" s="1000"/>
      <c r="H66" s="1000" t="s">
        <v>1447</v>
      </c>
      <c r="I66" s="1000"/>
      <c r="J66" s="1000" t="s">
        <v>1446</v>
      </c>
      <c r="K66" s="1001"/>
    </row>
    <row r="67" spans="1:12" ht="32.25" customHeight="1" x14ac:dyDescent="0.2">
      <c r="A67" s="1500"/>
      <c r="B67" s="854" t="s">
        <v>140</v>
      </c>
      <c r="C67" s="855"/>
      <c r="D67" s="856" t="s">
        <v>141</v>
      </c>
      <c r="E67" s="857"/>
      <c r="F67" s="856" t="s">
        <v>142</v>
      </c>
      <c r="G67" s="857"/>
      <c r="H67" s="1494">
        <v>12000</v>
      </c>
      <c r="I67" s="1003"/>
      <c r="J67" s="860">
        <v>1090529</v>
      </c>
      <c r="K67" s="861"/>
    </row>
    <row r="68" spans="1:12" ht="39" customHeight="1" x14ac:dyDescent="0.2">
      <c r="A68" s="1500"/>
      <c r="B68" s="854" t="s">
        <v>143</v>
      </c>
      <c r="C68" s="855"/>
      <c r="D68" s="856" t="s">
        <v>144</v>
      </c>
      <c r="E68" s="857"/>
      <c r="F68" s="856" t="s">
        <v>145</v>
      </c>
      <c r="G68" s="857"/>
      <c r="H68" s="1003">
        <v>1</v>
      </c>
      <c r="I68" s="1003"/>
      <c r="J68" s="860">
        <v>79</v>
      </c>
      <c r="K68" s="861"/>
    </row>
    <row r="69" spans="1:12" ht="99.75" customHeight="1" x14ac:dyDescent="0.2">
      <c r="A69" s="1500"/>
      <c r="B69" s="854" t="s">
        <v>1374</v>
      </c>
      <c r="C69" s="855"/>
      <c r="D69" s="856" t="s">
        <v>144</v>
      </c>
      <c r="E69" s="857"/>
      <c r="F69" s="856" t="s">
        <v>145</v>
      </c>
      <c r="G69" s="857"/>
      <c r="H69" s="1003">
        <v>1</v>
      </c>
      <c r="I69" s="1003"/>
      <c r="J69" s="860">
        <v>79</v>
      </c>
      <c r="K69" s="861"/>
    </row>
    <row r="70" spans="1:12" ht="35.25" customHeight="1" x14ac:dyDescent="0.2">
      <c r="A70" s="1500"/>
      <c r="B70" s="854" t="s">
        <v>151</v>
      </c>
      <c r="C70" s="855"/>
      <c r="D70" s="856" t="s">
        <v>144</v>
      </c>
      <c r="E70" s="857"/>
      <c r="F70" s="856" t="s">
        <v>146</v>
      </c>
      <c r="G70" s="857"/>
      <c r="H70" s="1493">
        <v>2373832</v>
      </c>
      <c r="I70" s="990"/>
      <c r="J70" s="860">
        <v>358000000</v>
      </c>
      <c r="K70" s="861"/>
    </row>
    <row r="71" spans="1:12" ht="37.5" customHeight="1" x14ac:dyDescent="0.2">
      <c r="A71" s="1500"/>
      <c r="B71" s="854" t="s">
        <v>1445</v>
      </c>
      <c r="C71" s="855"/>
      <c r="D71" s="856" t="s">
        <v>144</v>
      </c>
      <c r="E71" s="857"/>
      <c r="F71" s="856" t="s">
        <v>145</v>
      </c>
      <c r="G71" s="857"/>
      <c r="H71" s="1003">
        <v>1</v>
      </c>
      <c r="I71" s="1003"/>
      <c r="J71" s="860">
        <v>20</v>
      </c>
      <c r="K71" s="861"/>
      <c r="L71" s="182"/>
    </row>
    <row r="72" spans="1:12" ht="30" customHeight="1" x14ac:dyDescent="0.2">
      <c r="A72" s="1500"/>
      <c r="B72" s="854" t="s">
        <v>1444</v>
      </c>
      <c r="C72" s="855"/>
      <c r="D72" s="856" t="s">
        <v>144</v>
      </c>
      <c r="E72" s="857"/>
      <c r="F72" s="856" t="s">
        <v>145</v>
      </c>
      <c r="G72" s="857"/>
      <c r="H72" s="989">
        <v>0</v>
      </c>
      <c r="I72" s="990"/>
      <c r="J72" s="860">
        <v>34</v>
      </c>
      <c r="K72" s="861"/>
    </row>
    <row r="73" spans="1:12" ht="40.5" customHeight="1" x14ac:dyDescent="0.2">
      <c r="A73" s="1500"/>
      <c r="B73" s="854" t="s">
        <v>147</v>
      </c>
      <c r="C73" s="855"/>
      <c r="D73" s="856" t="s">
        <v>141</v>
      </c>
      <c r="E73" s="857"/>
      <c r="F73" s="856" t="s">
        <v>148</v>
      </c>
      <c r="G73" s="857"/>
      <c r="H73" s="989">
        <v>1</v>
      </c>
      <c r="I73" s="990"/>
      <c r="J73" s="860" t="s">
        <v>160</v>
      </c>
      <c r="K73" s="861"/>
      <c r="L73" s="182"/>
    </row>
    <row r="74" spans="1:12" ht="30" customHeight="1" x14ac:dyDescent="0.2">
      <c r="A74" s="1500"/>
      <c r="B74" s="854" t="s">
        <v>149</v>
      </c>
      <c r="C74" s="855"/>
      <c r="D74" s="856" t="s">
        <v>141</v>
      </c>
      <c r="E74" s="857"/>
      <c r="F74" s="856" t="s">
        <v>148</v>
      </c>
      <c r="G74" s="857"/>
      <c r="H74" s="989">
        <v>1</v>
      </c>
      <c r="I74" s="990"/>
      <c r="J74" s="860" t="s">
        <v>160</v>
      </c>
      <c r="K74" s="861"/>
    </row>
    <row r="75" spans="1:12" ht="44.25" customHeight="1" thickBot="1" x14ac:dyDescent="0.25">
      <c r="A75" s="1500"/>
      <c r="B75" s="991" t="s">
        <v>150</v>
      </c>
      <c r="C75" s="992"/>
      <c r="D75" s="980" t="s">
        <v>144</v>
      </c>
      <c r="E75" s="981"/>
      <c r="F75" s="980" t="s">
        <v>145</v>
      </c>
      <c r="G75" s="981"/>
      <c r="H75" s="1491">
        <v>1</v>
      </c>
      <c r="I75" s="1492"/>
      <c r="J75" s="983" t="s">
        <v>160</v>
      </c>
      <c r="K75" s="984"/>
    </row>
    <row r="76" spans="1:12" ht="15" customHeight="1" thickBot="1" x14ac:dyDescent="0.25">
      <c r="A76" s="985"/>
      <c r="B76" s="985"/>
      <c r="C76" s="985"/>
      <c r="D76" s="985"/>
      <c r="E76" s="985"/>
      <c r="F76" s="985"/>
      <c r="G76" s="985"/>
      <c r="H76" s="985"/>
      <c r="I76" s="985"/>
      <c r="J76" s="985"/>
      <c r="K76" s="985"/>
    </row>
    <row r="77" spans="1:12" ht="30" customHeight="1" thickBot="1" x14ac:dyDescent="0.25">
      <c r="A77" s="155">
        <v>30</v>
      </c>
      <c r="B77" s="986" t="s">
        <v>1443</v>
      </c>
      <c r="C77" s="986"/>
      <c r="D77" s="987" t="s">
        <v>1442</v>
      </c>
      <c r="E77" s="987"/>
      <c r="F77" s="987"/>
      <c r="G77" s="987"/>
      <c r="H77" s="987"/>
      <c r="I77" s="987"/>
      <c r="J77" s="987"/>
      <c r="K77" s="988"/>
    </row>
    <row r="105" spans="1:1" x14ac:dyDescent="0.2">
      <c r="A105" s="153" t="s">
        <v>1441</v>
      </c>
    </row>
    <row r="106" spans="1:1" x14ac:dyDescent="0.2">
      <c r="A106" s="153" t="s">
        <v>89</v>
      </c>
    </row>
    <row r="107" spans="1:1" x14ac:dyDescent="0.2">
      <c r="A107" s="153" t="s">
        <v>1440</v>
      </c>
    </row>
    <row r="108" spans="1:1" x14ac:dyDescent="0.2">
      <c r="A108" s="153" t="s">
        <v>1439</v>
      </c>
    </row>
    <row r="109" spans="1:1" x14ac:dyDescent="0.2">
      <c r="A109" s="153" t="s">
        <v>1438</v>
      </c>
    </row>
    <row r="110" spans="1:1" x14ac:dyDescent="0.2">
      <c r="A110" s="153" t="s">
        <v>1437</v>
      </c>
    </row>
    <row r="111" spans="1:1" x14ac:dyDescent="0.2">
      <c r="A111" s="153" t="s">
        <v>1436</v>
      </c>
    </row>
    <row r="112" spans="1:1" x14ac:dyDescent="0.2">
      <c r="A112" s="153" t="s">
        <v>1435</v>
      </c>
    </row>
    <row r="113" spans="1:1" x14ac:dyDescent="0.2">
      <c r="A113" s="153" t="s">
        <v>1434</v>
      </c>
    </row>
    <row r="114" spans="1:1" x14ac:dyDescent="0.2">
      <c r="A114" s="153" t="s">
        <v>1433</v>
      </c>
    </row>
    <row r="115" spans="1:1" x14ac:dyDescent="0.2">
      <c r="A115" s="153" t="s">
        <v>1432</v>
      </c>
    </row>
    <row r="116" spans="1:1" x14ac:dyDescent="0.2">
      <c r="A116" s="153" t="s">
        <v>1431</v>
      </c>
    </row>
    <row r="117" spans="1:1" x14ac:dyDescent="0.2">
      <c r="A117" s="153" t="s">
        <v>1430</v>
      </c>
    </row>
    <row r="118" spans="1:1" x14ac:dyDescent="0.2">
      <c r="A118" s="153" t="s">
        <v>1429</v>
      </c>
    </row>
    <row r="119" spans="1:1" x14ac:dyDescent="0.2">
      <c r="A119" s="153" t="s">
        <v>1428</v>
      </c>
    </row>
    <row r="120" spans="1:1" x14ac:dyDescent="0.2">
      <c r="A120" s="153" t="s">
        <v>1427</v>
      </c>
    </row>
    <row r="121" spans="1:1" x14ac:dyDescent="0.2">
      <c r="A121" s="153" t="s">
        <v>1426</v>
      </c>
    </row>
    <row r="122" spans="1:1" x14ac:dyDescent="0.2">
      <c r="A122" s="153" t="s">
        <v>1425</v>
      </c>
    </row>
    <row r="123" spans="1:1" ht="15" x14ac:dyDescent="0.25">
      <c r="A123" s="110"/>
    </row>
    <row r="124" spans="1:1" ht="15" x14ac:dyDescent="0.25">
      <c r="A124" s="110"/>
    </row>
    <row r="125" spans="1:1" x14ac:dyDescent="0.2">
      <c r="A125" s="154" t="s">
        <v>137</v>
      </c>
    </row>
    <row r="126" spans="1:1" x14ac:dyDescent="0.2">
      <c r="A126" s="154" t="s">
        <v>1424</v>
      </c>
    </row>
    <row r="127" spans="1:1" x14ac:dyDescent="0.2">
      <c r="A127" s="154" t="s">
        <v>1423</v>
      </c>
    </row>
    <row r="128" spans="1:1" x14ac:dyDescent="0.2">
      <c r="A128" s="154" t="s">
        <v>1422</v>
      </c>
    </row>
    <row r="129" spans="1:1" ht="15" x14ac:dyDescent="0.25">
      <c r="A129" s="110"/>
    </row>
    <row r="130" spans="1:1" ht="15" x14ac:dyDescent="0.25">
      <c r="A130" s="110"/>
    </row>
    <row r="131" spans="1:1" x14ac:dyDescent="0.2">
      <c r="A131" s="153" t="s">
        <v>1421</v>
      </c>
    </row>
    <row r="132" spans="1:1" x14ac:dyDescent="0.2">
      <c r="A132" s="153" t="s">
        <v>1420</v>
      </c>
    </row>
    <row r="133" spans="1:1" x14ac:dyDescent="0.2">
      <c r="A133" s="153" t="s">
        <v>1419</v>
      </c>
    </row>
    <row r="134" spans="1:1" x14ac:dyDescent="0.2">
      <c r="A134" s="153" t="s">
        <v>1418</v>
      </c>
    </row>
    <row r="135" spans="1:1" x14ac:dyDescent="0.2">
      <c r="A135" s="153" t="s">
        <v>1417</v>
      </c>
    </row>
    <row r="136" spans="1:1" x14ac:dyDescent="0.2">
      <c r="A136" s="153" t="s">
        <v>1416</v>
      </c>
    </row>
    <row r="137" spans="1:1" x14ac:dyDescent="0.2">
      <c r="A137" s="153" t="s">
        <v>1415</v>
      </c>
    </row>
    <row r="138" spans="1:1" x14ac:dyDescent="0.2">
      <c r="A138" s="153" t="s">
        <v>1414</v>
      </c>
    </row>
    <row r="139" spans="1:1" x14ac:dyDescent="0.2">
      <c r="A139" s="153" t="s">
        <v>1413</v>
      </c>
    </row>
    <row r="140" spans="1:1" x14ac:dyDescent="0.2">
      <c r="A140" s="153" t="s">
        <v>1412</v>
      </c>
    </row>
    <row r="141" spans="1:1" x14ac:dyDescent="0.2">
      <c r="A141" s="153" t="s">
        <v>1411</v>
      </c>
    </row>
    <row r="142" spans="1:1" x14ac:dyDescent="0.2">
      <c r="A142" s="153" t="s">
        <v>1410</v>
      </c>
    </row>
    <row r="143" spans="1:1" x14ac:dyDescent="0.2">
      <c r="A143" s="153" t="s">
        <v>1409</v>
      </c>
    </row>
    <row r="144" spans="1:1" x14ac:dyDescent="0.2">
      <c r="A144" s="153" t="s">
        <v>1408</v>
      </c>
    </row>
    <row r="145" spans="1:1" x14ac:dyDescent="0.2">
      <c r="A145" s="153" t="s">
        <v>1407</v>
      </c>
    </row>
    <row r="146" spans="1:1" x14ac:dyDescent="0.2">
      <c r="A146" s="153" t="s">
        <v>1406</v>
      </c>
    </row>
    <row r="147" spans="1:1" x14ac:dyDescent="0.2">
      <c r="A147" s="153" t="s">
        <v>1405</v>
      </c>
    </row>
    <row r="148" spans="1:1" x14ac:dyDescent="0.2">
      <c r="A148" s="153" t="s">
        <v>1404</v>
      </c>
    </row>
    <row r="149" spans="1:1" x14ac:dyDescent="0.2">
      <c r="A149" s="153" t="s">
        <v>1403</v>
      </c>
    </row>
    <row r="150" spans="1:1" x14ac:dyDescent="0.2">
      <c r="A150" s="153" t="s">
        <v>1402</v>
      </c>
    </row>
    <row r="151" spans="1:1" x14ac:dyDescent="0.2">
      <c r="A151" s="153" t="s">
        <v>1401</v>
      </c>
    </row>
    <row r="152" spans="1:1" x14ac:dyDescent="0.2">
      <c r="A152" s="153" t="s">
        <v>1400</v>
      </c>
    </row>
    <row r="153" spans="1:1" x14ac:dyDescent="0.2">
      <c r="A153" s="153" t="s">
        <v>1399</v>
      </c>
    </row>
    <row r="154" spans="1:1" x14ac:dyDescent="0.2">
      <c r="A154" s="153" t="s">
        <v>1398</v>
      </c>
    </row>
    <row r="155" spans="1:1" x14ac:dyDescent="0.2">
      <c r="A155" s="153" t="s">
        <v>1397</v>
      </c>
    </row>
    <row r="156" spans="1:1" x14ac:dyDescent="0.2">
      <c r="A156" s="153" t="s">
        <v>1396</v>
      </c>
    </row>
    <row r="157" spans="1:1" x14ac:dyDescent="0.2">
      <c r="A157" s="153" t="s">
        <v>1395</v>
      </c>
    </row>
    <row r="158" spans="1:1" x14ac:dyDescent="0.2">
      <c r="A158" s="153" t="s">
        <v>1394</v>
      </c>
    </row>
    <row r="159" spans="1:1" x14ac:dyDescent="0.2">
      <c r="A159" s="153" t="s">
        <v>1393</v>
      </c>
    </row>
    <row r="160" spans="1:1" x14ac:dyDescent="0.2">
      <c r="A160" s="153" t="s">
        <v>1392</v>
      </c>
    </row>
    <row r="161" spans="1:1" x14ac:dyDescent="0.2">
      <c r="A161" s="153" t="s">
        <v>1391</v>
      </c>
    </row>
    <row r="162" spans="1:1" x14ac:dyDescent="0.2">
      <c r="A162" s="153" t="s">
        <v>1390</v>
      </c>
    </row>
    <row r="163" spans="1:1" x14ac:dyDescent="0.2">
      <c r="A163" s="153" t="s">
        <v>1389</v>
      </c>
    </row>
    <row r="164" spans="1:1" x14ac:dyDescent="0.2">
      <c r="A164" s="153" t="s">
        <v>1388</v>
      </c>
    </row>
    <row r="165" spans="1:1" x14ac:dyDescent="0.2">
      <c r="A165" s="153" t="s">
        <v>1387</v>
      </c>
    </row>
    <row r="166" spans="1:1" x14ac:dyDescent="0.2">
      <c r="A166" s="153" t="s">
        <v>1386</v>
      </c>
    </row>
    <row r="167" spans="1:1" x14ac:dyDescent="0.2">
      <c r="A167" s="153" t="s">
        <v>1385</v>
      </c>
    </row>
    <row r="168" spans="1:1" ht="15" x14ac:dyDescent="0.25">
      <c r="A168" s="110"/>
    </row>
    <row r="169" spans="1:1" ht="15" x14ac:dyDescent="0.25">
      <c r="A169" s="110"/>
    </row>
    <row r="170" spans="1:1" x14ac:dyDescent="0.2">
      <c r="A170" s="151" t="s">
        <v>72</v>
      </c>
    </row>
    <row r="171" spans="1:1" x14ac:dyDescent="0.2">
      <c r="A171" s="151" t="s">
        <v>73</v>
      </c>
    </row>
    <row r="172" spans="1:1" ht="15" x14ac:dyDescent="0.25">
      <c r="A172" s="110"/>
    </row>
    <row r="173" spans="1:1" ht="15" x14ac:dyDescent="0.25">
      <c r="A173" s="110"/>
    </row>
    <row r="174" spans="1:1" x14ac:dyDescent="0.2">
      <c r="A174" s="151" t="s">
        <v>1384</v>
      </c>
    </row>
    <row r="175" spans="1:1" x14ac:dyDescent="0.2">
      <c r="A175" s="151" t="s">
        <v>1383</v>
      </c>
    </row>
    <row r="176" spans="1:1" x14ac:dyDescent="0.2">
      <c r="A176" s="151" t="s">
        <v>1382</v>
      </c>
    </row>
    <row r="177" spans="1:1" x14ac:dyDescent="0.2">
      <c r="A177" s="151" t="s">
        <v>1381</v>
      </c>
    </row>
    <row r="178" spans="1:1" ht="15" x14ac:dyDescent="0.25">
      <c r="A178" s="110"/>
    </row>
    <row r="179" spans="1:1" ht="15" x14ac:dyDescent="0.25">
      <c r="A179" s="110"/>
    </row>
    <row r="180" spans="1:1" x14ac:dyDescent="0.2">
      <c r="A180" s="151" t="s">
        <v>1380</v>
      </c>
    </row>
    <row r="181" spans="1:1" x14ac:dyDescent="0.2">
      <c r="A181" s="151" t="s">
        <v>1379</v>
      </c>
    </row>
    <row r="182" spans="1:1" x14ac:dyDescent="0.2">
      <c r="A182" s="151" t="s">
        <v>1378</v>
      </c>
    </row>
    <row r="183" spans="1:1" x14ac:dyDescent="0.2">
      <c r="A183" s="151" t="s">
        <v>1377</v>
      </c>
    </row>
    <row r="184" spans="1:1" x14ac:dyDescent="0.2">
      <c r="A184" s="151" t="s">
        <v>1376</v>
      </c>
    </row>
    <row r="185" spans="1:1" x14ac:dyDescent="0.2">
      <c r="A185" s="151" t="s">
        <v>1375</v>
      </c>
    </row>
  </sheetData>
  <mergeCells count="151">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13:D13"/>
    <mergeCell ref="E13:K13"/>
    <mergeCell ref="B14:D14"/>
    <mergeCell ref="E14:K14"/>
    <mergeCell ref="A15:K15"/>
    <mergeCell ref="A16:K16"/>
    <mergeCell ref="B10:D10"/>
    <mergeCell ref="E10:K10"/>
    <mergeCell ref="B11:D11"/>
    <mergeCell ref="E11:K11"/>
    <mergeCell ref="B12:D12"/>
    <mergeCell ref="E12:K12"/>
    <mergeCell ref="A20:K20"/>
    <mergeCell ref="B21:C21"/>
    <mergeCell ref="D21:K21"/>
    <mergeCell ref="B22:C22"/>
    <mergeCell ref="D22:K22"/>
    <mergeCell ref="B23:C23"/>
    <mergeCell ref="D23:K23"/>
    <mergeCell ref="B17:C17"/>
    <mergeCell ref="D17:K17"/>
    <mergeCell ref="B18:C18"/>
    <mergeCell ref="D18:K18"/>
    <mergeCell ref="B19:C19"/>
    <mergeCell ref="D19:K19"/>
    <mergeCell ref="B27:C27"/>
    <mergeCell ref="D27:K27"/>
    <mergeCell ref="A28:K28"/>
    <mergeCell ref="B29:C29"/>
    <mergeCell ref="D29:K29"/>
    <mergeCell ref="B30:C30"/>
    <mergeCell ref="D30:K30"/>
    <mergeCell ref="B24:C24"/>
    <mergeCell ref="D24:K24"/>
    <mergeCell ref="B25:C25"/>
    <mergeCell ref="D25:K25"/>
    <mergeCell ref="B26:C26"/>
    <mergeCell ref="D26:K26"/>
    <mergeCell ref="B34:C34"/>
    <mergeCell ref="D34:K34"/>
    <mergeCell ref="A35:K35"/>
    <mergeCell ref="A36:C36"/>
    <mergeCell ref="B37:C37"/>
    <mergeCell ref="B38:C38"/>
    <mergeCell ref="B31:C31"/>
    <mergeCell ref="D31:K31"/>
    <mergeCell ref="A32:K32"/>
    <mergeCell ref="B33:C33"/>
    <mergeCell ref="D33:E33"/>
    <mergeCell ref="F33:G33"/>
    <mergeCell ref="H33:I33"/>
    <mergeCell ref="J33:K33"/>
    <mergeCell ref="B39:C39"/>
    <mergeCell ref="B40:C40"/>
    <mergeCell ref="A41:K41"/>
    <mergeCell ref="A42:A49"/>
    <mergeCell ref="B42:K42"/>
    <mergeCell ref="B43:C43"/>
    <mergeCell ref="D43:I43"/>
    <mergeCell ref="J43:K43"/>
    <mergeCell ref="B44:C44"/>
    <mergeCell ref="D44:I44"/>
    <mergeCell ref="B47:C47"/>
    <mergeCell ref="D47:I47"/>
    <mergeCell ref="J47:K47"/>
    <mergeCell ref="B48:C48"/>
    <mergeCell ref="D48:I48"/>
    <mergeCell ref="J48:K48"/>
    <mergeCell ref="J44:K44"/>
    <mergeCell ref="B45:C45"/>
    <mergeCell ref="D45:I45"/>
    <mergeCell ref="J45:K45"/>
    <mergeCell ref="B46:C46"/>
    <mergeCell ref="D46:I46"/>
    <mergeCell ref="J46:K46"/>
    <mergeCell ref="J66:K66"/>
    <mergeCell ref="B67:C67"/>
    <mergeCell ref="D67:E67"/>
    <mergeCell ref="F67:G67"/>
    <mergeCell ref="H67:I67"/>
    <mergeCell ref="J67:K67"/>
    <mergeCell ref="B49:C49"/>
    <mergeCell ref="D49:I49"/>
    <mergeCell ref="J49:K49"/>
    <mergeCell ref="A64:K64"/>
    <mergeCell ref="A65:A75"/>
    <mergeCell ref="B65:K65"/>
    <mergeCell ref="B66:C66"/>
    <mergeCell ref="D66:E66"/>
    <mergeCell ref="F66:G66"/>
    <mergeCell ref="H66:I66"/>
    <mergeCell ref="B68:C68"/>
    <mergeCell ref="D68:E68"/>
    <mergeCell ref="F68:G68"/>
    <mergeCell ref="H68:I68"/>
    <mergeCell ref="J68:K68"/>
    <mergeCell ref="B69:C69"/>
    <mergeCell ref="D69:E69"/>
    <mergeCell ref="F69:G69"/>
    <mergeCell ref="H69:I69"/>
    <mergeCell ref="J69:K69"/>
    <mergeCell ref="B70:C70"/>
    <mergeCell ref="D70:E70"/>
    <mergeCell ref="F70:G70"/>
    <mergeCell ref="H70:I70"/>
    <mergeCell ref="J70:K70"/>
    <mergeCell ref="B71:C71"/>
    <mergeCell ref="D71:E71"/>
    <mergeCell ref="F71:G71"/>
    <mergeCell ref="H71:I71"/>
    <mergeCell ref="J71:K71"/>
    <mergeCell ref="B72:C72"/>
    <mergeCell ref="D72:E72"/>
    <mergeCell ref="F72:G72"/>
    <mergeCell ref="H72:I72"/>
    <mergeCell ref="J72:K72"/>
    <mergeCell ref="B73:C73"/>
    <mergeCell ref="D73:E73"/>
    <mergeCell ref="F73:G73"/>
    <mergeCell ref="H73:I73"/>
    <mergeCell ref="J73:K73"/>
    <mergeCell ref="A76:K76"/>
    <mergeCell ref="B77:C77"/>
    <mergeCell ref="D77:K77"/>
    <mergeCell ref="B74:C74"/>
    <mergeCell ref="D74:E74"/>
    <mergeCell ref="F74:G74"/>
    <mergeCell ref="H74:I74"/>
    <mergeCell ref="J74:K74"/>
    <mergeCell ref="B75:C75"/>
    <mergeCell ref="D75:E75"/>
    <mergeCell ref="F75:G75"/>
    <mergeCell ref="H75:I75"/>
    <mergeCell ref="J75:K75"/>
  </mergeCells>
  <conditionalFormatting sqref="F33:G33 J33:K33">
    <cfRule type="containsText" dxfId="11" priority="5" stopIfTrue="1" operator="containsText" text="wybierz">
      <formula>NOT(ISERROR(SEARCH("wybierz",F33)))</formula>
    </cfRule>
  </conditionalFormatting>
  <conditionalFormatting sqref="D23">
    <cfRule type="containsText" dxfId="10" priority="4" stopIfTrue="1" operator="containsText" text="wybierz">
      <formula>NOT(ISERROR(SEARCH("wybierz",D23)))</formula>
    </cfRule>
  </conditionalFormatting>
  <conditionalFormatting sqref="D25">
    <cfRule type="containsText" dxfId="9" priority="3" stopIfTrue="1" operator="containsText" text="wybierz">
      <formula>NOT(ISERROR(SEARCH("wybierz",D25)))</formula>
    </cfRule>
  </conditionalFormatting>
  <conditionalFormatting sqref="D26">
    <cfRule type="containsText" dxfId="8" priority="2" stopIfTrue="1" operator="containsText" text="wybierz">
      <formula>NOT(ISERROR(SEARCH("wybierz",D26)))</formula>
    </cfRule>
  </conditionalFormatting>
  <conditionalFormatting sqref="D24">
    <cfRule type="containsText" dxfId="7" priority="1" operator="containsText" text="wybierz"/>
  </conditionalFormatting>
  <dataValidations count="6">
    <dataValidation type="list" allowBlank="1" showInputMessage="1" showErrorMessage="1" prompt="wybierz Program z listy" sqref="E10:K10">
      <formula1>$A$105:$A$122</formula1>
    </dataValidation>
    <dataValidation type="list" allowBlank="1" showInputMessage="1" showErrorMessage="1" prompt="wybierz PI z listy" sqref="D23:K23">
      <formula1>$A$180:$A$185</formula1>
    </dataValidation>
    <dataValidation type="list" allowBlank="1" showInputMessage="1" showErrorMessage="1" prompt="wybierz fundusz" sqref="D21:K21">
      <formula1>$A$170:$A$171</formula1>
    </dataValidation>
    <dataValidation allowBlank="1" showInputMessage="1" showErrorMessage="1" prompt="zgodnie z właściwym PO" sqref="E11:K11 F12:K13 E13:K13">
      <formula1>0</formula1>
      <formula2>0</formula2>
    </dataValidation>
    <dataValidation type="list" allowBlank="1" showInputMessage="1" showErrorMessage="1" prompt="wybierz narzędzie PP" sqref="D19:K19">
      <formula1>#REF!</formula1>
    </dataValidation>
    <dataValidation type="list" allowBlank="1" showInputMessage="1" showErrorMessage="1" promptTitle="cel" prompt="Zgodnie z Umową Partnerstwa z dnia 23 maja 2014 r." sqref="D22">
      <formula1>#REF!</formula1>
      <formula2>0</formula2>
    </dataValidation>
  </dataValidations>
  <pageMargins left="0.70866141732283472" right="0.70866141732283472" top="0.74803149606299213" bottom="0.74803149606299213" header="0.31496062992125984" footer="0.31496062992125984"/>
  <pageSetup paperSize="9" scale="70" fitToHeight="0" orientation="portrait" cellComments="asDisplayed" r:id="rId1"/>
  <rowBreaks count="3" manualBreakCount="3">
    <brk id="24" max="10" man="1"/>
    <brk id="41" max="10" man="1"/>
    <brk id="64"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M185"/>
  <sheetViews>
    <sheetView view="pageBreakPreview" zoomScale="85" zoomScaleNormal="100" zoomScaleSheetLayoutView="85" workbookViewId="0">
      <selection activeCell="A35" sqref="A35:K35"/>
    </sheetView>
  </sheetViews>
  <sheetFormatPr defaultRowHeight="12.75" x14ac:dyDescent="0.2"/>
  <cols>
    <col min="1" max="1" width="6.85546875" style="108" customWidth="1"/>
    <col min="2" max="2" width="9.140625" style="108" customWidth="1"/>
    <col min="3" max="3" width="45" style="108" customWidth="1"/>
    <col min="4" max="6" width="9.7109375" style="108" customWidth="1"/>
    <col min="7" max="7" width="14" style="108" customWidth="1"/>
    <col min="8" max="8" width="15.7109375" style="108" customWidth="1"/>
    <col min="9" max="9" width="14.7109375" style="108" customWidth="1"/>
    <col min="10" max="11" width="15.7109375" style="108" customWidth="1"/>
    <col min="12" max="12" width="14.7109375" style="108" customWidth="1"/>
    <col min="13" max="13" width="19.7109375" style="108" customWidth="1"/>
    <col min="14" max="256" width="9.140625" style="108"/>
    <col min="257" max="257" width="6.85546875" style="108" customWidth="1"/>
    <col min="258" max="258" width="9.140625" style="108" customWidth="1"/>
    <col min="259" max="259" width="45" style="108" customWidth="1"/>
    <col min="260" max="262" width="9.7109375" style="108" customWidth="1"/>
    <col min="263" max="263" width="14" style="108" customWidth="1"/>
    <col min="264" max="264" width="15.7109375" style="108" customWidth="1"/>
    <col min="265" max="265" width="14.7109375" style="108" customWidth="1"/>
    <col min="266" max="267" width="15.7109375" style="108" customWidth="1"/>
    <col min="268" max="268" width="14.7109375" style="108" customWidth="1"/>
    <col min="269" max="269" width="19.7109375" style="108" customWidth="1"/>
    <col min="270" max="512" width="9.140625" style="108"/>
    <col min="513" max="513" width="6.85546875" style="108" customWidth="1"/>
    <col min="514" max="514" width="9.140625" style="108" customWidth="1"/>
    <col min="515" max="515" width="45" style="108" customWidth="1"/>
    <col min="516" max="518" width="9.7109375" style="108" customWidth="1"/>
    <col min="519" max="519" width="14" style="108" customWidth="1"/>
    <col min="520" max="520" width="15.7109375" style="108" customWidth="1"/>
    <col min="521" max="521" width="14.7109375" style="108" customWidth="1"/>
    <col min="522" max="523" width="15.7109375" style="108" customWidth="1"/>
    <col min="524" max="524" width="14.7109375" style="108" customWidth="1"/>
    <col min="525" max="525" width="19.7109375" style="108" customWidth="1"/>
    <col min="526" max="768" width="9.140625" style="108"/>
    <col min="769" max="769" width="6.85546875" style="108" customWidth="1"/>
    <col min="770" max="770" width="9.140625" style="108" customWidth="1"/>
    <col min="771" max="771" width="45" style="108" customWidth="1"/>
    <col min="772" max="774" width="9.7109375" style="108" customWidth="1"/>
    <col min="775" max="775" width="14" style="108" customWidth="1"/>
    <col min="776" max="776" width="15.7109375" style="108" customWidth="1"/>
    <col min="777" max="777" width="14.7109375" style="108" customWidth="1"/>
    <col min="778" max="779" width="15.7109375" style="108" customWidth="1"/>
    <col min="780" max="780" width="14.7109375" style="108" customWidth="1"/>
    <col min="781" max="781" width="19.7109375" style="108" customWidth="1"/>
    <col min="782" max="1024" width="9.140625" style="108"/>
    <col min="1025" max="1025" width="6.85546875" style="108" customWidth="1"/>
    <col min="1026" max="1026" width="9.140625" style="108" customWidth="1"/>
    <col min="1027" max="1027" width="45" style="108" customWidth="1"/>
    <col min="1028" max="1030" width="9.7109375" style="108" customWidth="1"/>
    <col min="1031" max="1031" width="14" style="108" customWidth="1"/>
    <col min="1032" max="1032" width="15.7109375" style="108" customWidth="1"/>
    <col min="1033" max="1033" width="14.7109375" style="108" customWidth="1"/>
    <col min="1034" max="1035" width="15.7109375" style="108" customWidth="1"/>
    <col min="1036" max="1036" width="14.7109375" style="108" customWidth="1"/>
    <col min="1037" max="1037" width="19.7109375" style="108" customWidth="1"/>
    <col min="1038" max="1280" width="9.140625" style="108"/>
    <col min="1281" max="1281" width="6.85546875" style="108" customWidth="1"/>
    <col min="1282" max="1282" width="9.140625" style="108" customWidth="1"/>
    <col min="1283" max="1283" width="45" style="108" customWidth="1"/>
    <col min="1284" max="1286" width="9.7109375" style="108" customWidth="1"/>
    <col min="1287" max="1287" width="14" style="108" customWidth="1"/>
    <col min="1288" max="1288" width="15.7109375" style="108" customWidth="1"/>
    <col min="1289" max="1289" width="14.7109375" style="108" customWidth="1"/>
    <col min="1290" max="1291" width="15.7109375" style="108" customWidth="1"/>
    <col min="1292" max="1292" width="14.7109375" style="108" customWidth="1"/>
    <col min="1293" max="1293" width="19.7109375" style="108" customWidth="1"/>
    <col min="1294" max="1536" width="9.140625" style="108"/>
    <col min="1537" max="1537" width="6.85546875" style="108" customWidth="1"/>
    <col min="1538" max="1538" width="9.140625" style="108" customWidth="1"/>
    <col min="1539" max="1539" width="45" style="108" customWidth="1"/>
    <col min="1540" max="1542" width="9.7109375" style="108" customWidth="1"/>
    <col min="1543" max="1543" width="14" style="108" customWidth="1"/>
    <col min="1544" max="1544" width="15.7109375" style="108" customWidth="1"/>
    <col min="1545" max="1545" width="14.7109375" style="108" customWidth="1"/>
    <col min="1546" max="1547" width="15.7109375" style="108" customWidth="1"/>
    <col min="1548" max="1548" width="14.7109375" style="108" customWidth="1"/>
    <col min="1549" max="1549" width="19.7109375" style="108" customWidth="1"/>
    <col min="1550" max="1792" width="9.140625" style="108"/>
    <col min="1793" max="1793" width="6.85546875" style="108" customWidth="1"/>
    <col min="1794" max="1794" width="9.140625" style="108" customWidth="1"/>
    <col min="1795" max="1795" width="45" style="108" customWidth="1"/>
    <col min="1796" max="1798" width="9.7109375" style="108" customWidth="1"/>
    <col min="1799" max="1799" width="14" style="108" customWidth="1"/>
    <col min="1800" max="1800" width="15.7109375" style="108" customWidth="1"/>
    <col min="1801" max="1801" width="14.7109375" style="108" customWidth="1"/>
    <col min="1802" max="1803" width="15.7109375" style="108" customWidth="1"/>
    <col min="1804" max="1804" width="14.7109375" style="108" customWidth="1"/>
    <col min="1805" max="1805" width="19.7109375" style="108" customWidth="1"/>
    <col min="1806" max="2048" width="9.140625" style="108"/>
    <col min="2049" max="2049" width="6.85546875" style="108" customWidth="1"/>
    <col min="2050" max="2050" width="9.140625" style="108" customWidth="1"/>
    <col min="2051" max="2051" width="45" style="108" customWidth="1"/>
    <col min="2052" max="2054" width="9.7109375" style="108" customWidth="1"/>
    <col min="2055" max="2055" width="14" style="108" customWidth="1"/>
    <col min="2056" max="2056" width="15.7109375" style="108" customWidth="1"/>
    <col min="2057" max="2057" width="14.7109375" style="108" customWidth="1"/>
    <col min="2058" max="2059" width="15.7109375" style="108" customWidth="1"/>
    <col min="2060" max="2060" width="14.7109375" style="108" customWidth="1"/>
    <col min="2061" max="2061" width="19.7109375" style="108" customWidth="1"/>
    <col min="2062" max="2304" width="9.140625" style="108"/>
    <col min="2305" max="2305" width="6.85546875" style="108" customWidth="1"/>
    <col min="2306" max="2306" width="9.140625" style="108" customWidth="1"/>
    <col min="2307" max="2307" width="45" style="108" customWidth="1"/>
    <col min="2308" max="2310" width="9.7109375" style="108" customWidth="1"/>
    <col min="2311" max="2311" width="14" style="108" customWidth="1"/>
    <col min="2312" max="2312" width="15.7109375" style="108" customWidth="1"/>
    <col min="2313" max="2313" width="14.7109375" style="108" customWidth="1"/>
    <col min="2314" max="2315" width="15.7109375" style="108" customWidth="1"/>
    <col min="2316" max="2316" width="14.7109375" style="108" customWidth="1"/>
    <col min="2317" max="2317" width="19.7109375" style="108" customWidth="1"/>
    <col min="2318" max="2560" width="9.140625" style="108"/>
    <col min="2561" max="2561" width="6.85546875" style="108" customWidth="1"/>
    <col min="2562" max="2562" width="9.140625" style="108" customWidth="1"/>
    <col min="2563" max="2563" width="45" style="108" customWidth="1"/>
    <col min="2564" max="2566" width="9.7109375" style="108" customWidth="1"/>
    <col min="2567" max="2567" width="14" style="108" customWidth="1"/>
    <col min="2568" max="2568" width="15.7109375" style="108" customWidth="1"/>
    <col min="2569" max="2569" width="14.7109375" style="108" customWidth="1"/>
    <col min="2570" max="2571" width="15.7109375" style="108" customWidth="1"/>
    <col min="2572" max="2572" width="14.7109375" style="108" customWidth="1"/>
    <col min="2573" max="2573" width="19.7109375" style="108" customWidth="1"/>
    <col min="2574" max="2816" width="9.140625" style="108"/>
    <col min="2817" max="2817" width="6.85546875" style="108" customWidth="1"/>
    <col min="2818" max="2818" width="9.140625" style="108" customWidth="1"/>
    <col min="2819" max="2819" width="45" style="108" customWidth="1"/>
    <col min="2820" max="2822" width="9.7109375" style="108" customWidth="1"/>
    <col min="2823" max="2823" width="14" style="108" customWidth="1"/>
    <col min="2824" max="2824" width="15.7109375" style="108" customWidth="1"/>
    <col min="2825" max="2825" width="14.7109375" style="108" customWidth="1"/>
    <col min="2826" max="2827" width="15.7109375" style="108" customWidth="1"/>
    <col min="2828" max="2828" width="14.7109375" style="108" customWidth="1"/>
    <col min="2829" max="2829" width="19.7109375" style="108" customWidth="1"/>
    <col min="2830" max="3072" width="9.140625" style="108"/>
    <col min="3073" max="3073" width="6.85546875" style="108" customWidth="1"/>
    <col min="3074" max="3074" width="9.140625" style="108" customWidth="1"/>
    <col min="3075" max="3075" width="45" style="108" customWidth="1"/>
    <col min="3076" max="3078" width="9.7109375" style="108" customWidth="1"/>
    <col min="3079" max="3079" width="14" style="108" customWidth="1"/>
    <col min="3080" max="3080" width="15.7109375" style="108" customWidth="1"/>
    <col min="3081" max="3081" width="14.7109375" style="108" customWidth="1"/>
    <col min="3082" max="3083" width="15.7109375" style="108" customWidth="1"/>
    <col min="3084" max="3084" width="14.7109375" style="108" customWidth="1"/>
    <col min="3085" max="3085" width="19.7109375" style="108" customWidth="1"/>
    <col min="3086" max="3328" width="9.140625" style="108"/>
    <col min="3329" max="3329" width="6.85546875" style="108" customWidth="1"/>
    <col min="3330" max="3330" width="9.140625" style="108" customWidth="1"/>
    <col min="3331" max="3331" width="45" style="108" customWidth="1"/>
    <col min="3332" max="3334" width="9.7109375" style="108" customWidth="1"/>
    <col min="3335" max="3335" width="14" style="108" customWidth="1"/>
    <col min="3336" max="3336" width="15.7109375" style="108" customWidth="1"/>
    <col min="3337" max="3337" width="14.7109375" style="108" customWidth="1"/>
    <col min="3338" max="3339" width="15.7109375" style="108" customWidth="1"/>
    <col min="3340" max="3340" width="14.7109375" style="108" customWidth="1"/>
    <col min="3341" max="3341" width="19.7109375" style="108" customWidth="1"/>
    <col min="3342" max="3584" width="9.140625" style="108"/>
    <col min="3585" max="3585" width="6.85546875" style="108" customWidth="1"/>
    <col min="3586" max="3586" width="9.140625" style="108" customWidth="1"/>
    <col min="3587" max="3587" width="45" style="108" customWidth="1"/>
    <col min="3588" max="3590" width="9.7109375" style="108" customWidth="1"/>
    <col min="3591" max="3591" width="14" style="108" customWidth="1"/>
    <col min="3592" max="3592" width="15.7109375" style="108" customWidth="1"/>
    <col min="3593" max="3593" width="14.7109375" style="108" customWidth="1"/>
    <col min="3594" max="3595" width="15.7109375" style="108" customWidth="1"/>
    <col min="3596" max="3596" width="14.7109375" style="108" customWidth="1"/>
    <col min="3597" max="3597" width="19.7109375" style="108" customWidth="1"/>
    <col min="3598" max="3840" width="9.140625" style="108"/>
    <col min="3841" max="3841" width="6.85546875" style="108" customWidth="1"/>
    <col min="3842" max="3842" width="9.140625" style="108" customWidth="1"/>
    <col min="3843" max="3843" width="45" style="108" customWidth="1"/>
    <col min="3844" max="3846" width="9.7109375" style="108" customWidth="1"/>
    <col min="3847" max="3847" width="14" style="108" customWidth="1"/>
    <col min="3848" max="3848" width="15.7109375" style="108" customWidth="1"/>
    <col min="3849" max="3849" width="14.7109375" style="108" customWidth="1"/>
    <col min="3850" max="3851" width="15.7109375" style="108" customWidth="1"/>
    <col min="3852" max="3852" width="14.7109375" style="108" customWidth="1"/>
    <col min="3853" max="3853" width="19.7109375" style="108" customWidth="1"/>
    <col min="3854" max="4096" width="9.140625" style="108"/>
    <col min="4097" max="4097" width="6.85546875" style="108" customWidth="1"/>
    <col min="4098" max="4098" width="9.140625" style="108" customWidth="1"/>
    <col min="4099" max="4099" width="45" style="108" customWidth="1"/>
    <col min="4100" max="4102" width="9.7109375" style="108" customWidth="1"/>
    <col min="4103" max="4103" width="14" style="108" customWidth="1"/>
    <col min="4104" max="4104" width="15.7109375" style="108" customWidth="1"/>
    <col min="4105" max="4105" width="14.7109375" style="108" customWidth="1"/>
    <col min="4106" max="4107" width="15.7109375" style="108" customWidth="1"/>
    <col min="4108" max="4108" width="14.7109375" style="108" customWidth="1"/>
    <col min="4109" max="4109" width="19.7109375" style="108" customWidth="1"/>
    <col min="4110" max="4352" width="9.140625" style="108"/>
    <col min="4353" max="4353" width="6.85546875" style="108" customWidth="1"/>
    <col min="4354" max="4354" width="9.140625" style="108" customWidth="1"/>
    <col min="4355" max="4355" width="45" style="108" customWidth="1"/>
    <col min="4356" max="4358" width="9.7109375" style="108" customWidth="1"/>
    <col min="4359" max="4359" width="14" style="108" customWidth="1"/>
    <col min="4360" max="4360" width="15.7109375" style="108" customWidth="1"/>
    <col min="4361" max="4361" width="14.7109375" style="108" customWidth="1"/>
    <col min="4362" max="4363" width="15.7109375" style="108" customWidth="1"/>
    <col min="4364" max="4364" width="14.7109375" style="108" customWidth="1"/>
    <col min="4365" max="4365" width="19.7109375" style="108" customWidth="1"/>
    <col min="4366" max="4608" width="9.140625" style="108"/>
    <col min="4609" max="4609" width="6.85546875" style="108" customWidth="1"/>
    <col min="4610" max="4610" width="9.140625" style="108" customWidth="1"/>
    <col min="4611" max="4611" width="45" style="108" customWidth="1"/>
    <col min="4612" max="4614" width="9.7109375" style="108" customWidth="1"/>
    <col min="4615" max="4615" width="14" style="108" customWidth="1"/>
    <col min="4616" max="4616" width="15.7109375" style="108" customWidth="1"/>
    <col min="4617" max="4617" width="14.7109375" style="108" customWidth="1"/>
    <col min="4618" max="4619" width="15.7109375" style="108" customWidth="1"/>
    <col min="4620" max="4620" width="14.7109375" style="108" customWidth="1"/>
    <col min="4621" max="4621" width="19.7109375" style="108" customWidth="1"/>
    <col min="4622" max="4864" width="9.140625" style="108"/>
    <col min="4865" max="4865" width="6.85546875" style="108" customWidth="1"/>
    <col min="4866" max="4866" width="9.140625" style="108" customWidth="1"/>
    <col min="4867" max="4867" width="45" style="108" customWidth="1"/>
    <col min="4868" max="4870" width="9.7109375" style="108" customWidth="1"/>
    <col min="4871" max="4871" width="14" style="108" customWidth="1"/>
    <col min="4872" max="4872" width="15.7109375" style="108" customWidth="1"/>
    <col min="4873" max="4873" width="14.7109375" style="108" customWidth="1"/>
    <col min="4874" max="4875" width="15.7109375" style="108" customWidth="1"/>
    <col min="4876" max="4876" width="14.7109375" style="108" customWidth="1"/>
    <col min="4877" max="4877" width="19.7109375" style="108" customWidth="1"/>
    <col min="4878" max="5120" width="9.140625" style="108"/>
    <col min="5121" max="5121" width="6.85546875" style="108" customWidth="1"/>
    <col min="5122" max="5122" width="9.140625" style="108" customWidth="1"/>
    <col min="5123" max="5123" width="45" style="108" customWidth="1"/>
    <col min="5124" max="5126" width="9.7109375" style="108" customWidth="1"/>
    <col min="5127" max="5127" width="14" style="108" customWidth="1"/>
    <col min="5128" max="5128" width="15.7109375" style="108" customWidth="1"/>
    <col min="5129" max="5129" width="14.7109375" style="108" customWidth="1"/>
    <col min="5130" max="5131" width="15.7109375" style="108" customWidth="1"/>
    <col min="5132" max="5132" width="14.7109375" style="108" customWidth="1"/>
    <col min="5133" max="5133" width="19.7109375" style="108" customWidth="1"/>
    <col min="5134" max="5376" width="9.140625" style="108"/>
    <col min="5377" max="5377" width="6.85546875" style="108" customWidth="1"/>
    <col min="5378" max="5378" width="9.140625" style="108" customWidth="1"/>
    <col min="5379" max="5379" width="45" style="108" customWidth="1"/>
    <col min="5380" max="5382" width="9.7109375" style="108" customWidth="1"/>
    <col min="5383" max="5383" width="14" style="108" customWidth="1"/>
    <col min="5384" max="5384" width="15.7109375" style="108" customWidth="1"/>
    <col min="5385" max="5385" width="14.7109375" style="108" customWidth="1"/>
    <col min="5386" max="5387" width="15.7109375" style="108" customWidth="1"/>
    <col min="5388" max="5388" width="14.7109375" style="108" customWidth="1"/>
    <col min="5389" max="5389" width="19.7109375" style="108" customWidth="1"/>
    <col min="5390" max="5632" width="9.140625" style="108"/>
    <col min="5633" max="5633" width="6.85546875" style="108" customWidth="1"/>
    <col min="5634" max="5634" width="9.140625" style="108" customWidth="1"/>
    <col min="5635" max="5635" width="45" style="108" customWidth="1"/>
    <col min="5636" max="5638" width="9.7109375" style="108" customWidth="1"/>
    <col min="5639" max="5639" width="14" style="108" customWidth="1"/>
    <col min="5640" max="5640" width="15.7109375" style="108" customWidth="1"/>
    <col min="5641" max="5641" width="14.7109375" style="108" customWidth="1"/>
    <col min="5642" max="5643" width="15.7109375" style="108" customWidth="1"/>
    <col min="5644" max="5644" width="14.7109375" style="108" customWidth="1"/>
    <col min="5645" max="5645" width="19.7109375" style="108" customWidth="1"/>
    <col min="5646" max="5888" width="9.140625" style="108"/>
    <col min="5889" max="5889" width="6.85546875" style="108" customWidth="1"/>
    <col min="5890" max="5890" width="9.140625" style="108" customWidth="1"/>
    <col min="5891" max="5891" width="45" style="108" customWidth="1"/>
    <col min="5892" max="5894" width="9.7109375" style="108" customWidth="1"/>
    <col min="5895" max="5895" width="14" style="108" customWidth="1"/>
    <col min="5896" max="5896" width="15.7109375" style="108" customWidth="1"/>
    <col min="5897" max="5897" width="14.7109375" style="108" customWidth="1"/>
    <col min="5898" max="5899" width="15.7109375" style="108" customWidth="1"/>
    <col min="5900" max="5900" width="14.7109375" style="108" customWidth="1"/>
    <col min="5901" max="5901" width="19.7109375" style="108" customWidth="1"/>
    <col min="5902" max="6144" width="9.140625" style="108"/>
    <col min="6145" max="6145" width="6.85546875" style="108" customWidth="1"/>
    <col min="6146" max="6146" width="9.140625" style="108" customWidth="1"/>
    <col min="6147" max="6147" width="45" style="108" customWidth="1"/>
    <col min="6148" max="6150" width="9.7109375" style="108" customWidth="1"/>
    <col min="6151" max="6151" width="14" style="108" customWidth="1"/>
    <col min="6152" max="6152" width="15.7109375" style="108" customWidth="1"/>
    <col min="6153" max="6153" width="14.7109375" style="108" customWidth="1"/>
    <col min="6154" max="6155" width="15.7109375" style="108" customWidth="1"/>
    <col min="6156" max="6156" width="14.7109375" style="108" customWidth="1"/>
    <col min="6157" max="6157" width="19.7109375" style="108" customWidth="1"/>
    <col min="6158" max="6400" width="9.140625" style="108"/>
    <col min="6401" max="6401" width="6.85546875" style="108" customWidth="1"/>
    <col min="6402" max="6402" width="9.140625" style="108" customWidth="1"/>
    <col min="6403" max="6403" width="45" style="108" customWidth="1"/>
    <col min="6404" max="6406" width="9.7109375" style="108" customWidth="1"/>
    <col min="6407" max="6407" width="14" style="108" customWidth="1"/>
    <col min="6408" max="6408" width="15.7109375" style="108" customWidth="1"/>
    <col min="6409" max="6409" width="14.7109375" style="108" customWidth="1"/>
    <col min="6410" max="6411" width="15.7109375" style="108" customWidth="1"/>
    <col min="6412" max="6412" width="14.7109375" style="108" customWidth="1"/>
    <col min="6413" max="6413" width="19.7109375" style="108" customWidth="1"/>
    <col min="6414" max="6656" width="9.140625" style="108"/>
    <col min="6657" max="6657" width="6.85546875" style="108" customWidth="1"/>
    <col min="6658" max="6658" width="9.140625" style="108" customWidth="1"/>
    <col min="6659" max="6659" width="45" style="108" customWidth="1"/>
    <col min="6660" max="6662" width="9.7109375" style="108" customWidth="1"/>
    <col min="6663" max="6663" width="14" style="108" customWidth="1"/>
    <col min="6664" max="6664" width="15.7109375" style="108" customWidth="1"/>
    <col min="6665" max="6665" width="14.7109375" style="108" customWidth="1"/>
    <col min="6666" max="6667" width="15.7109375" style="108" customWidth="1"/>
    <col min="6668" max="6668" width="14.7109375" style="108" customWidth="1"/>
    <col min="6669" max="6669" width="19.7109375" style="108" customWidth="1"/>
    <col min="6670" max="6912" width="9.140625" style="108"/>
    <col min="6913" max="6913" width="6.85546875" style="108" customWidth="1"/>
    <col min="6914" max="6914" width="9.140625" style="108" customWidth="1"/>
    <col min="6915" max="6915" width="45" style="108" customWidth="1"/>
    <col min="6916" max="6918" width="9.7109375" style="108" customWidth="1"/>
    <col min="6919" max="6919" width="14" style="108" customWidth="1"/>
    <col min="6920" max="6920" width="15.7109375" style="108" customWidth="1"/>
    <col min="6921" max="6921" width="14.7109375" style="108" customWidth="1"/>
    <col min="6922" max="6923" width="15.7109375" style="108" customWidth="1"/>
    <col min="6924" max="6924" width="14.7109375" style="108" customWidth="1"/>
    <col min="6925" max="6925" width="19.7109375" style="108" customWidth="1"/>
    <col min="6926" max="7168" width="9.140625" style="108"/>
    <col min="7169" max="7169" width="6.85546875" style="108" customWidth="1"/>
    <col min="7170" max="7170" width="9.140625" style="108" customWidth="1"/>
    <col min="7171" max="7171" width="45" style="108" customWidth="1"/>
    <col min="7172" max="7174" width="9.7109375" style="108" customWidth="1"/>
    <col min="7175" max="7175" width="14" style="108" customWidth="1"/>
    <col min="7176" max="7176" width="15.7109375" style="108" customWidth="1"/>
    <col min="7177" max="7177" width="14.7109375" style="108" customWidth="1"/>
    <col min="7178" max="7179" width="15.7109375" style="108" customWidth="1"/>
    <col min="7180" max="7180" width="14.7109375" style="108" customWidth="1"/>
    <col min="7181" max="7181" width="19.7109375" style="108" customWidth="1"/>
    <col min="7182" max="7424" width="9.140625" style="108"/>
    <col min="7425" max="7425" width="6.85546875" style="108" customWidth="1"/>
    <col min="7426" max="7426" width="9.140625" style="108" customWidth="1"/>
    <col min="7427" max="7427" width="45" style="108" customWidth="1"/>
    <col min="7428" max="7430" width="9.7109375" style="108" customWidth="1"/>
    <col min="7431" max="7431" width="14" style="108" customWidth="1"/>
    <col min="7432" max="7432" width="15.7109375" style="108" customWidth="1"/>
    <col min="7433" max="7433" width="14.7109375" style="108" customWidth="1"/>
    <col min="7434" max="7435" width="15.7109375" style="108" customWidth="1"/>
    <col min="7436" max="7436" width="14.7109375" style="108" customWidth="1"/>
    <col min="7437" max="7437" width="19.7109375" style="108" customWidth="1"/>
    <col min="7438" max="7680" width="9.140625" style="108"/>
    <col min="7681" max="7681" width="6.85546875" style="108" customWidth="1"/>
    <col min="7682" max="7682" width="9.140625" style="108" customWidth="1"/>
    <col min="7683" max="7683" width="45" style="108" customWidth="1"/>
    <col min="7684" max="7686" width="9.7109375" style="108" customWidth="1"/>
    <col min="7687" max="7687" width="14" style="108" customWidth="1"/>
    <col min="7688" max="7688" width="15.7109375" style="108" customWidth="1"/>
    <col min="7689" max="7689" width="14.7109375" style="108" customWidth="1"/>
    <col min="7690" max="7691" width="15.7109375" style="108" customWidth="1"/>
    <col min="7692" max="7692" width="14.7109375" style="108" customWidth="1"/>
    <col min="7693" max="7693" width="19.7109375" style="108" customWidth="1"/>
    <col min="7694" max="7936" width="9.140625" style="108"/>
    <col min="7937" max="7937" width="6.85546875" style="108" customWidth="1"/>
    <col min="7938" max="7938" width="9.140625" style="108" customWidth="1"/>
    <col min="7939" max="7939" width="45" style="108" customWidth="1"/>
    <col min="7940" max="7942" width="9.7109375" style="108" customWidth="1"/>
    <col min="7943" max="7943" width="14" style="108" customWidth="1"/>
    <col min="7944" max="7944" width="15.7109375" style="108" customWidth="1"/>
    <col min="7945" max="7945" width="14.7109375" style="108" customWidth="1"/>
    <col min="7946" max="7947" width="15.7109375" style="108" customWidth="1"/>
    <col min="7948" max="7948" width="14.7109375" style="108" customWidth="1"/>
    <col min="7949" max="7949" width="19.7109375" style="108" customWidth="1"/>
    <col min="7950" max="8192" width="9.140625" style="108"/>
    <col min="8193" max="8193" width="6.85546875" style="108" customWidth="1"/>
    <col min="8194" max="8194" width="9.140625" style="108" customWidth="1"/>
    <col min="8195" max="8195" width="45" style="108" customWidth="1"/>
    <col min="8196" max="8198" width="9.7109375" style="108" customWidth="1"/>
    <col min="8199" max="8199" width="14" style="108" customWidth="1"/>
    <col min="8200" max="8200" width="15.7109375" style="108" customWidth="1"/>
    <col min="8201" max="8201" width="14.7109375" style="108" customWidth="1"/>
    <col min="8202" max="8203" width="15.7109375" style="108" customWidth="1"/>
    <col min="8204" max="8204" width="14.7109375" style="108" customWidth="1"/>
    <col min="8205" max="8205" width="19.7109375" style="108" customWidth="1"/>
    <col min="8206" max="8448" width="9.140625" style="108"/>
    <col min="8449" max="8449" width="6.85546875" style="108" customWidth="1"/>
    <col min="8450" max="8450" width="9.140625" style="108" customWidth="1"/>
    <col min="8451" max="8451" width="45" style="108" customWidth="1"/>
    <col min="8452" max="8454" width="9.7109375" style="108" customWidth="1"/>
    <col min="8455" max="8455" width="14" style="108" customWidth="1"/>
    <col min="8456" max="8456" width="15.7109375" style="108" customWidth="1"/>
    <col min="8457" max="8457" width="14.7109375" style="108" customWidth="1"/>
    <col min="8458" max="8459" width="15.7109375" style="108" customWidth="1"/>
    <col min="8460" max="8460" width="14.7109375" style="108" customWidth="1"/>
    <col min="8461" max="8461" width="19.7109375" style="108" customWidth="1"/>
    <col min="8462" max="8704" width="9.140625" style="108"/>
    <col min="8705" max="8705" width="6.85546875" style="108" customWidth="1"/>
    <col min="8706" max="8706" width="9.140625" style="108" customWidth="1"/>
    <col min="8707" max="8707" width="45" style="108" customWidth="1"/>
    <col min="8708" max="8710" width="9.7109375" style="108" customWidth="1"/>
    <col min="8711" max="8711" width="14" style="108" customWidth="1"/>
    <col min="8712" max="8712" width="15.7109375" style="108" customWidth="1"/>
    <col min="8713" max="8713" width="14.7109375" style="108" customWidth="1"/>
    <col min="8714" max="8715" width="15.7109375" style="108" customWidth="1"/>
    <col min="8716" max="8716" width="14.7109375" style="108" customWidth="1"/>
    <col min="8717" max="8717" width="19.7109375" style="108" customWidth="1"/>
    <col min="8718" max="8960" width="9.140625" style="108"/>
    <col min="8961" max="8961" width="6.85546875" style="108" customWidth="1"/>
    <col min="8962" max="8962" width="9.140625" style="108" customWidth="1"/>
    <col min="8963" max="8963" width="45" style="108" customWidth="1"/>
    <col min="8964" max="8966" width="9.7109375" style="108" customWidth="1"/>
    <col min="8967" max="8967" width="14" style="108" customWidth="1"/>
    <col min="8968" max="8968" width="15.7109375" style="108" customWidth="1"/>
    <col min="8969" max="8969" width="14.7109375" style="108" customWidth="1"/>
    <col min="8970" max="8971" width="15.7109375" style="108" customWidth="1"/>
    <col min="8972" max="8972" width="14.7109375" style="108" customWidth="1"/>
    <col min="8973" max="8973" width="19.7109375" style="108" customWidth="1"/>
    <col min="8974" max="9216" width="9.140625" style="108"/>
    <col min="9217" max="9217" width="6.85546875" style="108" customWidth="1"/>
    <col min="9218" max="9218" width="9.140625" style="108" customWidth="1"/>
    <col min="9219" max="9219" width="45" style="108" customWidth="1"/>
    <col min="9220" max="9222" width="9.7109375" style="108" customWidth="1"/>
    <col min="9223" max="9223" width="14" style="108" customWidth="1"/>
    <col min="9224" max="9224" width="15.7109375" style="108" customWidth="1"/>
    <col min="9225" max="9225" width="14.7109375" style="108" customWidth="1"/>
    <col min="9226" max="9227" width="15.7109375" style="108" customWidth="1"/>
    <col min="9228" max="9228" width="14.7109375" style="108" customWidth="1"/>
    <col min="9229" max="9229" width="19.7109375" style="108" customWidth="1"/>
    <col min="9230" max="9472" width="9.140625" style="108"/>
    <col min="9473" max="9473" width="6.85546875" style="108" customWidth="1"/>
    <col min="9474" max="9474" width="9.140625" style="108" customWidth="1"/>
    <col min="9475" max="9475" width="45" style="108" customWidth="1"/>
    <col min="9476" max="9478" width="9.7109375" style="108" customWidth="1"/>
    <col min="9479" max="9479" width="14" style="108" customWidth="1"/>
    <col min="9480" max="9480" width="15.7109375" style="108" customWidth="1"/>
    <col min="9481" max="9481" width="14.7109375" style="108" customWidth="1"/>
    <col min="9482" max="9483" width="15.7109375" style="108" customWidth="1"/>
    <col min="9484" max="9484" width="14.7109375" style="108" customWidth="1"/>
    <col min="9485" max="9485" width="19.7109375" style="108" customWidth="1"/>
    <col min="9486" max="9728" width="9.140625" style="108"/>
    <col min="9729" max="9729" width="6.85546875" style="108" customWidth="1"/>
    <col min="9730" max="9730" width="9.140625" style="108" customWidth="1"/>
    <col min="9731" max="9731" width="45" style="108" customWidth="1"/>
    <col min="9732" max="9734" width="9.7109375" style="108" customWidth="1"/>
    <col min="9735" max="9735" width="14" style="108" customWidth="1"/>
    <col min="9736" max="9736" width="15.7109375" style="108" customWidth="1"/>
    <col min="9737" max="9737" width="14.7109375" style="108" customWidth="1"/>
    <col min="9738" max="9739" width="15.7109375" style="108" customWidth="1"/>
    <col min="9740" max="9740" width="14.7109375" style="108" customWidth="1"/>
    <col min="9741" max="9741" width="19.7109375" style="108" customWidth="1"/>
    <col min="9742" max="9984" width="9.140625" style="108"/>
    <col min="9985" max="9985" width="6.85546875" style="108" customWidth="1"/>
    <col min="9986" max="9986" width="9.140625" style="108" customWidth="1"/>
    <col min="9987" max="9987" width="45" style="108" customWidth="1"/>
    <col min="9988" max="9990" width="9.7109375" style="108" customWidth="1"/>
    <col min="9991" max="9991" width="14" style="108" customWidth="1"/>
    <col min="9992" max="9992" width="15.7109375" style="108" customWidth="1"/>
    <col min="9993" max="9993" width="14.7109375" style="108" customWidth="1"/>
    <col min="9994" max="9995" width="15.7109375" style="108" customWidth="1"/>
    <col min="9996" max="9996" width="14.7109375" style="108" customWidth="1"/>
    <col min="9997" max="9997" width="19.7109375" style="108" customWidth="1"/>
    <col min="9998" max="10240" width="9.140625" style="108"/>
    <col min="10241" max="10241" width="6.85546875" style="108" customWidth="1"/>
    <col min="10242" max="10242" width="9.140625" style="108" customWidth="1"/>
    <col min="10243" max="10243" width="45" style="108" customWidth="1"/>
    <col min="10244" max="10246" width="9.7109375" style="108" customWidth="1"/>
    <col min="10247" max="10247" width="14" style="108" customWidth="1"/>
    <col min="10248" max="10248" width="15.7109375" style="108" customWidth="1"/>
    <col min="10249" max="10249" width="14.7109375" style="108" customWidth="1"/>
    <col min="10250" max="10251" width="15.7109375" style="108" customWidth="1"/>
    <col min="10252" max="10252" width="14.7109375" style="108" customWidth="1"/>
    <col min="10253" max="10253" width="19.7109375" style="108" customWidth="1"/>
    <col min="10254" max="10496" width="9.140625" style="108"/>
    <col min="10497" max="10497" width="6.85546875" style="108" customWidth="1"/>
    <col min="10498" max="10498" width="9.140625" style="108" customWidth="1"/>
    <col min="10499" max="10499" width="45" style="108" customWidth="1"/>
    <col min="10500" max="10502" width="9.7109375" style="108" customWidth="1"/>
    <col min="10503" max="10503" width="14" style="108" customWidth="1"/>
    <col min="10504" max="10504" width="15.7109375" style="108" customWidth="1"/>
    <col min="10505" max="10505" width="14.7109375" style="108" customWidth="1"/>
    <col min="10506" max="10507" width="15.7109375" style="108" customWidth="1"/>
    <col min="10508" max="10508" width="14.7109375" style="108" customWidth="1"/>
    <col min="10509" max="10509" width="19.7109375" style="108" customWidth="1"/>
    <col min="10510" max="10752" width="9.140625" style="108"/>
    <col min="10753" max="10753" width="6.85546875" style="108" customWidth="1"/>
    <col min="10754" max="10754" width="9.140625" style="108" customWidth="1"/>
    <col min="10755" max="10755" width="45" style="108" customWidth="1"/>
    <col min="10756" max="10758" width="9.7109375" style="108" customWidth="1"/>
    <col min="10759" max="10759" width="14" style="108" customWidth="1"/>
    <col min="10760" max="10760" width="15.7109375" style="108" customWidth="1"/>
    <col min="10761" max="10761" width="14.7109375" style="108" customWidth="1"/>
    <col min="10762" max="10763" width="15.7109375" style="108" customWidth="1"/>
    <col min="10764" max="10764" width="14.7109375" style="108" customWidth="1"/>
    <col min="10765" max="10765" width="19.7109375" style="108" customWidth="1"/>
    <col min="10766" max="11008" width="9.140625" style="108"/>
    <col min="11009" max="11009" width="6.85546875" style="108" customWidth="1"/>
    <col min="11010" max="11010" width="9.140625" style="108" customWidth="1"/>
    <col min="11011" max="11011" width="45" style="108" customWidth="1"/>
    <col min="11012" max="11014" width="9.7109375" style="108" customWidth="1"/>
    <col min="11015" max="11015" width="14" style="108" customWidth="1"/>
    <col min="11016" max="11016" width="15.7109375" style="108" customWidth="1"/>
    <col min="11017" max="11017" width="14.7109375" style="108" customWidth="1"/>
    <col min="11018" max="11019" width="15.7109375" style="108" customWidth="1"/>
    <col min="11020" max="11020" width="14.7109375" style="108" customWidth="1"/>
    <col min="11021" max="11021" width="19.7109375" style="108" customWidth="1"/>
    <col min="11022" max="11264" width="9.140625" style="108"/>
    <col min="11265" max="11265" width="6.85546875" style="108" customWidth="1"/>
    <col min="11266" max="11266" width="9.140625" style="108" customWidth="1"/>
    <col min="11267" max="11267" width="45" style="108" customWidth="1"/>
    <col min="11268" max="11270" width="9.7109375" style="108" customWidth="1"/>
    <col min="11271" max="11271" width="14" style="108" customWidth="1"/>
    <col min="11272" max="11272" width="15.7109375" style="108" customWidth="1"/>
    <col min="11273" max="11273" width="14.7109375" style="108" customWidth="1"/>
    <col min="11274" max="11275" width="15.7109375" style="108" customWidth="1"/>
    <col min="11276" max="11276" width="14.7109375" style="108" customWidth="1"/>
    <col min="11277" max="11277" width="19.7109375" style="108" customWidth="1"/>
    <col min="11278" max="11520" width="9.140625" style="108"/>
    <col min="11521" max="11521" width="6.85546875" style="108" customWidth="1"/>
    <col min="11522" max="11522" width="9.140625" style="108" customWidth="1"/>
    <col min="11523" max="11523" width="45" style="108" customWidth="1"/>
    <col min="11524" max="11526" width="9.7109375" style="108" customWidth="1"/>
    <col min="11527" max="11527" width="14" style="108" customWidth="1"/>
    <col min="11528" max="11528" width="15.7109375" style="108" customWidth="1"/>
    <col min="11529" max="11529" width="14.7109375" style="108" customWidth="1"/>
    <col min="11530" max="11531" width="15.7109375" style="108" customWidth="1"/>
    <col min="11532" max="11532" width="14.7109375" style="108" customWidth="1"/>
    <col min="11533" max="11533" width="19.7109375" style="108" customWidth="1"/>
    <col min="11534" max="11776" width="9.140625" style="108"/>
    <col min="11777" max="11777" width="6.85546875" style="108" customWidth="1"/>
    <col min="11778" max="11778" width="9.140625" style="108" customWidth="1"/>
    <col min="11779" max="11779" width="45" style="108" customWidth="1"/>
    <col min="11780" max="11782" width="9.7109375" style="108" customWidth="1"/>
    <col min="11783" max="11783" width="14" style="108" customWidth="1"/>
    <col min="11784" max="11784" width="15.7109375" style="108" customWidth="1"/>
    <col min="11785" max="11785" width="14.7109375" style="108" customWidth="1"/>
    <col min="11786" max="11787" width="15.7109375" style="108" customWidth="1"/>
    <col min="11788" max="11788" width="14.7109375" style="108" customWidth="1"/>
    <col min="11789" max="11789" width="19.7109375" style="108" customWidth="1"/>
    <col min="11790" max="12032" width="9.140625" style="108"/>
    <col min="12033" max="12033" width="6.85546875" style="108" customWidth="1"/>
    <col min="12034" max="12034" width="9.140625" style="108" customWidth="1"/>
    <col min="12035" max="12035" width="45" style="108" customWidth="1"/>
    <col min="12036" max="12038" width="9.7109375" style="108" customWidth="1"/>
    <col min="12039" max="12039" width="14" style="108" customWidth="1"/>
    <col min="12040" max="12040" width="15.7109375" style="108" customWidth="1"/>
    <col min="12041" max="12041" width="14.7109375" style="108" customWidth="1"/>
    <col min="12042" max="12043" width="15.7109375" style="108" customWidth="1"/>
    <col min="12044" max="12044" width="14.7109375" style="108" customWidth="1"/>
    <col min="12045" max="12045" width="19.7109375" style="108" customWidth="1"/>
    <col min="12046" max="12288" width="9.140625" style="108"/>
    <col min="12289" max="12289" width="6.85546875" style="108" customWidth="1"/>
    <col min="12290" max="12290" width="9.140625" style="108" customWidth="1"/>
    <col min="12291" max="12291" width="45" style="108" customWidth="1"/>
    <col min="12292" max="12294" width="9.7109375" style="108" customWidth="1"/>
    <col min="12295" max="12295" width="14" style="108" customWidth="1"/>
    <col min="12296" max="12296" width="15.7109375" style="108" customWidth="1"/>
    <col min="12297" max="12297" width="14.7109375" style="108" customWidth="1"/>
    <col min="12298" max="12299" width="15.7109375" style="108" customWidth="1"/>
    <col min="12300" max="12300" width="14.7109375" style="108" customWidth="1"/>
    <col min="12301" max="12301" width="19.7109375" style="108" customWidth="1"/>
    <col min="12302" max="12544" width="9.140625" style="108"/>
    <col min="12545" max="12545" width="6.85546875" style="108" customWidth="1"/>
    <col min="12546" max="12546" width="9.140625" style="108" customWidth="1"/>
    <col min="12547" max="12547" width="45" style="108" customWidth="1"/>
    <col min="12548" max="12550" width="9.7109375" style="108" customWidth="1"/>
    <col min="12551" max="12551" width="14" style="108" customWidth="1"/>
    <col min="12552" max="12552" width="15.7109375" style="108" customWidth="1"/>
    <col min="12553" max="12553" width="14.7109375" style="108" customWidth="1"/>
    <col min="12554" max="12555" width="15.7109375" style="108" customWidth="1"/>
    <col min="12556" max="12556" width="14.7109375" style="108" customWidth="1"/>
    <col min="12557" max="12557" width="19.7109375" style="108" customWidth="1"/>
    <col min="12558" max="12800" width="9.140625" style="108"/>
    <col min="12801" max="12801" width="6.85546875" style="108" customWidth="1"/>
    <col min="12802" max="12802" width="9.140625" style="108" customWidth="1"/>
    <col min="12803" max="12803" width="45" style="108" customWidth="1"/>
    <col min="12804" max="12806" width="9.7109375" style="108" customWidth="1"/>
    <col min="12807" max="12807" width="14" style="108" customWidth="1"/>
    <col min="12808" max="12808" width="15.7109375" style="108" customWidth="1"/>
    <col min="12809" max="12809" width="14.7109375" style="108" customWidth="1"/>
    <col min="12810" max="12811" width="15.7109375" style="108" customWidth="1"/>
    <col min="12812" max="12812" width="14.7109375" style="108" customWidth="1"/>
    <col min="12813" max="12813" width="19.7109375" style="108" customWidth="1"/>
    <col min="12814" max="13056" width="9.140625" style="108"/>
    <col min="13057" max="13057" width="6.85546875" style="108" customWidth="1"/>
    <col min="13058" max="13058" width="9.140625" style="108" customWidth="1"/>
    <col min="13059" max="13059" width="45" style="108" customWidth="1"/>
    <col min="13060" max="13062" width="9.7109375" style="108" customWidth="1"/>
    <col min="13063" max="13063" width="14" style="108" customWidth="1"/>
    <col min="13064" max="13064" width="15.7109375" style="108" customWidth="1"/>
    <col min="13065" max="13065" width="14.7109375" style="108" customWidth="1"/>
    <col min="13066" max="13067" width="15.7109375" style="108" customWidth="1"/>
    <col min="13068" max="13068" width="14.7109375" style="108" customWidth="1"/>
    <col min="13069" max="13069" width="19.7109375" style="108" customWidth="1"/>
    <col min="13070" max="13312" width="9.140625" style="108"/>
    <col min="13313" max="13313" width="6.85546875" style="108" customWidth="1"/>
    <col min="13314" max="13314" width="9.140625" style="108" customWidth="1"/>
    <col min="13315" max="13315" width="45" style="108" customWidth="1"/>
    <col min="13316" max="13318" width="9.7109375" style="108" customWidth="1"/>
    <col min="13319" max="13319" width="14" style="108" customWidth="1"/>
    <col min="13320" max="13320" width="15.7109375" style="108" customWidth="1"/>
    <col min="13321" max="13321" width="14.7109375" style="108" customWidth="1"/>
    <col min="13322" max="13323" width="15.7109375" style="108" customWidth="1"/>
    <col min="13324" max="13324" width="14.7109375" style="108" customWidth="1"/>
    <col min="13325" max="13325" width="19.7109375" style="108" customWidth="1"/>
    <col min="13326" max="13568" width="9.140625" style="108"/>
    <col min="13569" max="13569" width="6.85546875" style="108" customWidth="1"/>
    <col min="13570" max="13570" width="9.140625" style="108" customWidth="1"/>
    <col min="13571" max="13571" width="45" style="108" customWidth="1"/>
    <col min="13572" max="13574" width="9.7109375" style="108" customWidth="1"/>
    <col min="13575" max="13575" width="14" style="108" customWidth="1"/>
    <col min="13576" max="13576" width="15.7109375" style="108" customWidth="1"/>
    <col min="13577" max="13577" width="14.7109375" style="108" customWidth="1"/>
    <col min="13578" max="13579" width="15.7109375" style="108" customWidth="1"/>
    <col min="13580" max="13580" width="14.7109375" style="108" customWidth="1"/>
    <col min="13581" max="13581" width="19.7109375" style="108" customWidth="1"/>
    <col min="13582" max="13824" width="9.140625" style="108"/>
    <col min="13825" max="13825" width="6.85546875" style="108" customWidth="1"/>
    <col min="13826" max="13826" width="9.140625" style="108" customWidth="1"/>
    <col min="13827" max="13827" width="45" style="108" customWidth="1"/>
    <col min="13828" max="13830" width="9.7109375" style="108" customWidth="1"/>
    <col min="13831" max="13831" width="14" style="108" customWidth="1"/>
    <col min="13832" max="13832" width="15.7109375" style="108" customWidth="1"/>
    <col min="13833" max="13833" width="14.7109375" style="108" customWidth="1"/>
    <col min="13834" max="13835" width="15.7109375" style="108" customWidth="1"/>
    <col min="13836" max="13836" width="14.7109375" style="108" customWidth="1"/>
    <col min="13837" max="13837" width="19.7109375" style="108" customWidth="1"/>
    <col min="13838" max="14080" width="9.140625" style="108"/>
    <col min="14081" max="14081" width="6.85546875" style="108" customWidth="1"/>
    <col min="14082" max="14082" width="9.140625" style="108" customWidth="1"/>
    <col min="14083" max="14083" width="45" style="108" customWidth="1"/>
    <col min="14084" max="14086" width="9.7109375" style="108" customWidth="1"/>
    <col min="14087" max="14087" width="14" style="108" customWidth="1"/>
    <col min="14088" max="14088" width="15.7109375" style="108" customWidth="1"/>
    <col min="14089" max="14089" width="14.7109375" style="108" customWidth="1"/>
    <col min="14090" max="14091" width="15.7109375" style="108" customWidth="1"/>
    <col min="14092" max="14092" width="14.7109375" style="108" customWidth="1"/>
    <col min="14093" max="14093" width="19.7109375" style="108" customWidth="1"/>
    <col min="14094" max="14336" width="9.140625" style="108"/>
    <col min="14337" max="14337" width="6.85546875" style="108" customWidth="1"/>
    <col min="14338" max="14338" width="9.140625" style="108" customWidth="1"/>
    <col min="14339" max="14339" width="45" style="108" customWidth="1"/>
    <col min="14340" max="14342" width="9.7109375" style="108" customWidth="1"/>
    <col min="14343" max="14343" width="14" style="108" customWidth="1"/>
    <col min="14344" max="14344" width="15.7109375" style="108" customWidth="1"/>
    <col min="14345" max="14345" width="14.7109375" style="108" customWidth="1"/>
    <col min="14346" max="14347" width="15.7109375" style="108" customWidth="1"/>
    <col min="14348" max="14348" width="14.7109375" style="108" customWidth="1"/>
    <col min="14349" max="14349" width="19.7109375" style="108" customWidth="1"/>
    <col min="14350" max="14592" width="9.140625" style="108"/>
    <col min="14593" max="14593" width="6.85546875" style="108" customWidth="1"/>
    <col min="14594" max="14594" width="9.140625" style="108" customWidth="1"/>
    <col min="14595" max="14595" width="45" style="108" customWidth="1"/>
    <col min="14596" max="14598" width="9.7109375" style="108" customWidth="1"/>
    <col min="14599" max="14599" width="14" style="108" customWidth="1"/>
    <col min="14600" max="14600" width="15.7109375" style="108" customWidth="1"/>
    <col min="14601" max="14601" width="14.7109375" style="108" customWidth="1"/>
    <col min="14602" max="14603" width="15.7109375" style="108" customWidth="1"/>
    <col min="14604" max="14604" width="14.7109375" style="108" customWidth="1"/>
    <col min="14605" max="14605" width="19.7109375" style="108" customWidth="1"/>
    <col min="14606" max="14848" width="9.140625" style="108"/>
    <col min="14849" max="14849" width="6.85546875" style="108" customWidth="1"/>
    <col min="14850" max="14850" width="9.140625" style="108" customWidth="1"/>
    <col min="14851" max="14851" width="45" style="108" customWidth="1"/>
    <col min="14852" max="14854" width="9.7109375" style="108" customWidth="1"/>
    <col min="14855" max="14855" width="14" style="108" customWidth="1"/>
    <col min="14856" max="14856" width="15.7109375" style="108" customWidth="1"/>
    <col min="14857" max="14857" width="14.7109375" style="108" customWidth="1"/>
    <col min="14858" max="14859" width="15.7109375" style="108" customWidth="1"/>
    <col min="14860" max="14860" width="14.7109375" style="108" customWidth="1"/>
    <col min="14861" max="14861" width="19.7109375" style="108" customWidth="1"/>
    <col min="14862" max="15104" width="9.140625" style="108"/>
    <col min="15105" max="15105" width="6.85546875" style="108" customWidth="1"/>
    <col min="15106" max="15106" width="9.140625" style="108" customWidth="1"/>
    <col min="15107" max="15107" width="45" style="108" customWidth="1"/>
    <col min="15108" max="15110" width="9.7109375" style="108" customWidth="1"/>
    <col min="15111" max="15111" width="14" style="108" customWidth="1"/>
    <col min="15112" max="15112" width="15.7109375" style="108" customWidth="1"/>
    <col min="15113" max="15113" width="14.7109375" style="108" customWidth="1"/>
    <col min="15114" max="15115" width="15.7109375" style="108" customWidth="1"/>
    <col min="15116" max="15116" width="14.7109375" style="108" customWidth="1"/>
    <col min="15117" max="15117" width="19.7109375" style="108" customWidth="1"/>
    <col min="15118" max="15360" width="9.140625" style="108"/>
    <col min="15361" max="15361" width="6.85546875" style="108" customWidth="1"/>
    <col min="15362" max="15362" width="9.140625" style="108" customWidth="1"/>
    <col min="15363" max="15363" width="45" style="108" customWidth="1"/>
    <col min="15364" max="15366" width="9.7109375" style="108" customWidth="1"/>
    <col min="15367" max="15367" width="14" style="108" customWidth="1"/>
    <col min="15368" max="15368" width="15.7109375" style="108" customWidth="1"/>
    <col min="15369" max="15369" width="14.7109375" style="108" customWidth="1"/>
    <col min="15370" max="15371" width="15.7109375" style="108" customWidth="1"/>
    <col min="15372" max="15372" width="14.7109375" style="108" customWidth="1"/>
    <col min="15373" max="15373" width="19.7109375" style="108" customWidth="1"/>
    <col min="15374" max="15616" width="9.140625" style="108"/>
    <col min="15617" max="15617" width="6.85546875" style="108" customWidth="1"/>
    <col min="15618" max="15618" width="9.140625" style="108" customWidth="1"/>
    <col min="15619" max="15619" width="45" style="108" customWidth="1"/>
    <col min="15620" max="15622" width="9.7109375" style="108" customWidth="1"/>
    <col min="15623" max="15623" width="14" style="108" customWidth="1"/>
    <col min="15624" max="15624" width="15.7109375" style="108" customWidth="1"/>
    <col min="15625" max="15625" width="14.7109375" style="108" customWidth="1"/>
    <col min="15626" max="15627" width="15.7109375" style="108" customWidth="1"/>
    <col min="15628" max="15628" width="14.7109375" style="108" customWidth="1"/>
    <col min="15629" max="15629" width="19.7109375" style="108" customWidth="1"/>
    <col min="15630" max="15872" width="9.140625" style="108"/>
    <col min="15873" max="15873" width="6.85546875" style="108" customWidth="1"/>
    <col min="15874" max="15874" width="9.140625" style="108" customWidth="1"/>
    <col min="15875" max="15875" width="45" style="108" customWidth="1"/>
    <col min="15876" max="15878" width="9.7109375" style="108" customWidth="1"/>
    <col min="15879" max="15879" width="14" style="108" customWidth="1"/>
    <col min="15880" max="15880" width="15.7109375" style="108" customWidth="1"/>
    <col min="15881" max="15881" width="14.7109375" style="108" customWidth="1"/>
    <col min="15882" max="15883" width="15.7109375" style="108" customWidth="1"/>
    <col min="15884" max="15884" width="14.7109375" style="108" customWidth="1"/>
    <col min="15885" max="15885" width="19.7109375" style="108" customWidth="1"/>
    <col min="15886" max="16128" width="9.140625" style="108"/>
    <col min="16129" max="16129" width="6.85546875" style="108" customWidth="1"/>
    <col min="16130" max="16130" width="9.140625" style="108" customWidth="1"/>
    <col min="16131" max="16131" width="45" style="108" customWidth="1"/>
    <col min="16132" max="16134" width="9.7109375" style="108" customWidth="1"/>
    <col min="16135" max="16135" width="14" style="108" customWidth="1"/>
    <col min="16136" max="16136" width="15.7109375" style="108" customWidth="1"/>
    <col min="16137" max="16137" width="14.7109375" style="108" customWidth="1"/>
    <col min="16138" max="16139" width="15.7109375" style="108" customWidth="1"/>
    <col min="16140" max="16140" width="14.7109375" style="108" customWidth="1"/>
    <col min="16141" max="16141" width="19.7109375" style="108" customWidth="1"/>
    <col min="16142" max="16384" width="9.140625" style="108"/>
  </cols>
  <sheetData>
    <row r="1" spans="1:11" ht="41.25" customHeight="1" x14ac:dyDescent="0.2">
      <c r="A1" s="1617" t="s">
        <v>1496</v>
      </c>
      <c r="B1" s="1618"/>
      <c r="C1" s="1618"/>
      <c r="D1" s="1618"/>
      <c r="E1" s="1618"/>
      <c r="F1" s="1618"/>
      <c r="G1" s="1618"/>
      <c r="H1" s="1618"/>
      <c r="I1" s="1618"/>
      <c r="J1" s="1618"/>
      <c r="K1" s="1619"/>
    </row>
    <row r="2" spans="1:11" ht="30" customHeight="1" thickBot="1" x14ac:dyDescent="0.25">
      <c r="A2" s="124">
        <v>1</v>
      </c>
      <c r="B2" s="1171" t="s">
        <v>1495</v>
      </c>
      <c r="C2" s="1171"/>
      <c r="D2" s="1171"/>
      <c r="E2" s="1172"/>
      <c r="F2" s="1620" t="s">
        <v>1546</v>
      </c>
      <c r="G2" s="1620"/>
      <c r="H2" s="1620"/>
      <c r="I2" s="1620"/>
      <c r="J2" s="1620"/>
      <c r="K2" s="1621"/>
    </row>
    <row r="3" spans="1:11" ht="15" customHeight="1" thickBot="1" x14ac:dyDescent="0.25">
      <c r="A3" s="1598"/>
      <c r="B3" s="1599"/>
      <c r="C3" s="1599"/>
      <c r="D3" s="1599"/>
      <c r="E3" s="1599"/>
      <c r="F3" s="1599"/>
      <c r="G3" s="1599"/>
      <c r="H3" s="1599"/>
      <c r="I3" s="1599"/>
      <c r="J3" s="1599"/>
      <c r="K3" s="1600"/>
    </row>
    <row r="4" spans="1:11" ht="30" customHeight="1" x14ac:dyDescent="0.25">
      <c r="A4" s="1601" t="s">
        <v>4</v>
      </c>
      <c r="B4" s="1602"/>
      <c r="C4" s="1602"/>
      <c r="D4" s="1602"/>
      <c r="E4" s="1602"/>
      <c r="F4" s="1602"/>
      <c r="G4" s="1602"/>
      <c r="H4" s="1602"/>
      <c r="I4" s="1602"/>
      <c r="J4" s="1622"/>
      <c r="K4" s="1623"/>
    </row>
    <row r="5" spans="1:11" ht="42" customHeight="1" x14ac:dyDescent="0.2">
      <c r="A5" s="122">
        <v>2</v>
      </c>
      <c r="B5" s="1168" t="s">
        <v>1494</v>
      </c>
      <c r="C5" s="1168"/>
      <c r="D5" s="1169"/>
      <c r="E5" s="1195" t="s">
        <v>1602</v>
      </c>
      <c r="F5" s="1157"/>
      <c r="G5" s="1157"/>
      <c r="H5" s="1157"/>
      <c r="I5" s="1157"/>
      <c r="J5" s="1157"/>
      <c r="K5" s="1158"/>
    </row>
    <row r="6" spans="1:11" ht="30" customHeight="1" x14ac:dyDescent="0.2">
      <c r="A6" s="1187">
        <v>3</v>
      </c>
      <c r="B6" s="1190" t="s">
        <v>1492</v>
      </c>
      <c r="C6" s="1190"/>
      <c r="D6" s="1191"/>
      <c r="E6" s="1195" t="s">
        <v>1603</v>
      </c>
      <c r="F6" s="1157"/>
      <c r="G6" s="1157"/>
      <c r="H6" s="1157"/>
      <c r="I6" s="1157"/>
      <c r="J6" s="1157"/>
      <c r="K6" s="1158"/>
    </row>
    <row r="7" spans="1:11" ht="30" customHeight="1" x14ac:dyDescent="0.2">
      <c r="A7" s="1188"/>
      <c r="B7" s="1193"/>
      <c r="C7" s="1193"/>
      <c r="D7" s="1194"/>
      <c r="E7" s="125" t="s">
        <v>1488</v>
      </c>
      <c r="F7" s="1152" t="s">
        <v>1018</v>
      </c>
      <c r="G7" s="1152"/>
      <c r="H7" s="1153"/>
      <c r="I7" s="125" t="s">
        <v>1487</v>
      </c>
      <c r="J7" s="1624">
        <v>2466</v>
      </c>
      <c r="K7" s="1625"/>
    </row>
    <row r="8" spans="1:11" ht="30" customHeight="1" x14ac:dyDescent="0.2">
      <c r="A8" s="1187">
        <v>4</v>
      </c>
      <c r="B8" s="1190" t="s">
        <v>91</v>
      </c>
      <c r="C8" s="1190"/>
      <c r="D8" s="1191"/>
      <c r="E8" s="1609" t="s">
        <v>153</v>
      </c>
      <c r="F8" s="1610"/>
      <c r="G8" s="1610"/>
      <c r="H8" s="1610"/>
      <c r="I8" s="1610"/>
      <c r="J8" s="1610"/>
      <c r="K8" s="1611"/>
    </row>
    <row r="9" spans="1:11" ht="30" customHeight="1" x14ac:dyDescent="0.2">
      <c r="A9" s="1188"/>
      <c r="B9" s="1193"/>
      <c r="C9" s="1193"/>
      <c r="D9" s="1194"/>
      <c r="E9" s="234" t="s">
        <v>1488</v>
      </c>
      <c r="F9" s="964" t="s">
        <v>160</v>
      </c>
      <c r="G9" s="965"/>
      <c r="H9" s="966"/>
      <c r="I9" s="234" t="s">
        <v>1487</v>
      </c>
      <c r="J9" s="1612" t="s">
        <v>160</v>
      </c>
      <c r="K9" s="1613"/>
    </row>
    <row r="10" spans="1:11" ht="30" customHeight="1" x14ac:dyDescent="0.25">
      <c r="A10" s="122">
        <v>5</v>
      </c>
      <c r="B10" s="1168" t="s">
        <v>74</v>
      </c>
      <c r="C10" s="1168"/>
      <c r="D10" s="1169"/>
      <c r="E10" s="1544" t="s">
        <v>89</v>
      </c>
      <c r="F10" s="1544"/>
      <c r="G10" s="1544"/>
      <c r="H10" s="1544"/>
      <c r="I10" s="1544"/>
      <c r="J10" s="1604"/>
      <c r="K10" s="1605"/>
    </row>
    <row r="11" spans="1:11" ht="33" customHeight="1" x14ac:dyDescent="0.2">
      <c r="A11" s="122">
        <v>6</v>
      </c>
      <c r="B11" s="1168" t="s">
        <v>76</v>
      </c>
      <c r="C11" s="1168"/>
      <c r="D11" s="1169"/>
      <c r="E11" s="1606" t="s">
        <v>136</v>
      </c>
      <c r="F11" s="1607"/>
      <c r="G11" s="1607"/>
      <c r="H11" s="1607"/>
      <c r="I11" s="1607"/>
      <c r="J11" s="1607"/>
      <c r="K11" s="1608"/>
    </row>
    <row r="12" spans="1:11" ht="30" customHeight="1" x14ac:dyDescent="0.2">
      <c r="A12" s="122">
        <v>7</v>
      </c>
      <c r="B12" s="1168" t="s">
        <v>31</v>
      </c>
      <c r="C12" s="1168"/>
      <c r="D12" s="1169"/>
      <c r="E12" s="1591" t="s">
        <v>1366</v>
      </c>
      <c r="F12" s="1592"/>
      <c r="G12" s="1592"/>
      <c r="H12" s="1592"/>
      <c r="I12" s="1592"/>
      <c r="J12" s="1592"/>
      <c r="K12" s="1593"/>
    </row>
    <row r="13" spans="1:11" ht="30" customHeight="1" x14ac:dyDescent="0.2">
      <c r="A13" s="122">
        <v>8</v>
      </c>
      <c r="B13" s="1168" t="s">
        <v>36</v>
      </c>
      <c r="C13" s="1168"/>
      <c r="D13" s="1169"/>
      <c r="E13" s="1614" t="s">
        <v>921</v>
      </c>
      <c r="F13" s="1615"/>
      <c r="G13" s="1615"/>
      <c r="H13" s="1615"/>
      <c r="I13" s="1615"/>
      <c r="J13" s="1615"/>
      <c r="K13" s="1616"/>
    </row>
    <row r="14" spans="1:11" ht="54.75" customHeight="1" thickBot="1" x14ac:dyDescent="0.25">
      <c r="A14" s="124">
        <v>9</v>
      </c>
      <c r="B14" s="1171" t="s">
        <v>22</v>
      </c>
      <c r="C14" s="1171"/>
      <c r="D14" s="1172"/>
      <c r="E14" s="835" t="s">
        <v>1337</v>
      </c>
      <c r="F14" s="836"/>
      <c r="G14" s="836"/>
      <c r="H14" s="836"/>
      <c r="I14" s="836"/>
      <c r="J14" s="836"/>
      <c r="K14" s="837"/>
    </row>
    <row r="15" spans="1:11" ht="15" customHeight="1" thickBot="1" x14ac:dyDescent="0.25">
      <c r="A15" s="1598"/>
      <c r="B15" s="1599"/>
      <c r="C15" s="1599"/>
      <c r="D15" s="1599"/>
      <c r="E15" s="1599"/>
      <c r="F15" s="1599"/>
      <c r="G15" s="1599"/>
      <c r="H15" s="1599"/>
      <c r="I15" s="1599"/>
      <c r="J15" s="1599"/>
      <c r="K15" s="1600"/>
    </row>
    <row r="16" spans="1:11" ht="30" customHeight="1" x14ac:dyDescent="0.2">
      <c r="A16" s="1601" t="s">
        <v>1484</v>
      </c>
      <c r="B16" s="1602"/>
      <c r="C16" s="1602"/>
      <c r="D16" s="1602"/>
      <c r="E16" s="1602"/>
      <c r="F16" s="1602"/>
      <c r="G16" s="1602"/>
      <c r="H16" s="1602"/>
      <c r="I16" s="1602"/>
      <c r="J16" s="1602"/>
      <c r="K16" s="1603"/>
    </row>
    <row r="17" spans="1:11" ht="41.25" hidden="1" customHeight="1" x14ac:dyDescent="0.2">
      <c r="A17" s="123">
        <v>6</v>
      </c>
      <c r="B17" s="1588" t="s">
        <v>1483</v>
      </c>
      <c r="C17" s="1588"/>
      <c r="D17" s="1589" t="s">
        <v>1482</v>
      </c>
      <c r="E17" s="1589"/>
      <c r="F17" s="1589"/>
      <c r="G17" s="1589"/>
      <c r="H17" s="1589"/>
      <c r="I17" s="1589"/>
      <c r="J17" s="1589"/>
      <c r="K17" s="1590"/>
    </row>
    <row r="18" spans="1:11" ht="41.25" customHeight="1" x14ac:dyDescent="0.2">
      <c r="A18" s="122">
        <v>10</v>
      </c>
      <c r="B18" s="1576" t="s">
        <v>13</v>
      </c>
      <c r="C18" s="1576"/>
      <c r="D18" s="1591" t="s">
        <v>137</v>
      </c>
      <c r="E18" s="1592"/>
      <c r="F18" s="1592"/>
      <c r="G18" s="1592"/>
      <c r="H18" s="1592"/>
      <c r="I18" s="1592"/>
      <c r="J18" s="1592"/>
      <c r="K18" s="1593"/>
    </row>
    <row r="19" spans="1:11" ht="40.5" customHeight="1" thickBot="1" x14ac:dyDescent="0.25">
      <c r="A19" s="116">
        <v>11</v>
      </c>
      <c r="B19" s="1594" t="s">
        <v>1481</v>
      </c>
      <c r="C19" s="1594"/>
      <c r="D19" s="1595" t="s">
        <v>1416</v>
      </c>
      <c r="E19" s="1596"/>
      <c r="F19" s="1596"/>
      <c r="G19" s="1596"/>
      <c r="H19" s="1596"/>
      <c r="I19" s="1596"/>
      <c r="J19" s="1596"/>
      <c r="K19" s="1597"/>
    </row>
    <row r="20" spans="1:11" ht="15" customHeight="1" thickBot="1" x14ac:dyDescent="0.25">
      <c r="A20" s="1141"/>
      <c r="B20" s="1141"/>
      <c r="C20" s="1141"/>
      <c r="D20" s="1141"/>
      <c r="E20" s="1141"/>
      <c r="F20" s="1141"/>
      <c r="G20" s="1141"/>
      <c r="H20" s="1141"/>
      <c r="I20" s="1141"/>
      <c r="J20" s="1141"/>
      <c r="K20" s="1141"/>
    </row>
    <row r="21" spans="1:11" ht="30" customHeight="1" x14ac:dyDescent="0.2">
      <c r="A21" s="121">
        <v>12</v>
      </c>
      <c r="B21" s="1582" t="s">
        <v>34</v>
      </c>
      <c r="C21" s="1582"/>
      <c r="D21" s="1583" t="s">
        <v>72</v>
      </c>
      <c r="E21" s="1583"/>
      <c r="F21" s="1583"/>
      <c r="G21" s="1583"/>
      <c r="H21" s="1583"/>
      <c r="I21" s="1583"/>
      <c r="J21" s="1583"/>
      <c r="K21" s="1584"/>
    </row>
    <row r="22" spans="1:11" ht="30" customHeight="1" x14ac:dyDescent="0.2">
      <c r="A22" s="117">
        <v>13</v>
      </c>
      <c r="B22" s="1576" t="s">
        <v>35</v>
      </c>
      <c r="C22" s="1576"/>
      <c r="D22" s="1577" t="s">
        <v>138</v>
      </c>
      <c r="E22" s="1578"/>
      <c r="F22" s="1578"/>
      <c r="G22" s="1578"/>
      <c r="H22" s="1578"/>
      <c r="I22" s="1578"/>
      <c r="J22" s="1578"/>
      <c r="K22" s="1585"/>
    </row>
    <row r="23" spans="1:11" ht="54.75" customHeight="1" x14ac:dyDescent="0.2">
      <c r="A23" s="117">
        <v>14</v>
      </c>
      <c r="B23" s="1576" t="s">
        <v>2</v>
      </c>
      <c r="C23" s="1576"/>
      <c r="D23" s="1586" t="s">
        <v>1378</v>
      </c>
      <c r="E23" s="1586"/>
      <c r="F23" s="1586"/>
      <c r="G23" s="1586"/>
      <c r="H23" s="1586"/>
      <c r="I23" s="1586"/>
      <c r="J23" s="1586"/>
      <c r="K23" s="1587"/>
    </row>
    <row r="24" spans="1:11" ht="88.5" customHeight="1" x14ac:dyDescent="0.2">
      <c r="A24" s="117">
        <v>15</v>
      </c>
      <c r="B24" s="1576" t="s">
        <v>1479</v>
      </c>
      <c r="C24" s="1576"/>
      <c r="D24" s="1577" t="s">
        <v>1536</v>
      </c>
      <c r="E24" s="1578"/>
      <c r="F24" s="1578"/>
      <c r="G24" s="1578"/>
      <c r="H24" s="1578"/>
      <c r="I24" s="1578"/>
      <c r="J24" s="1578"/>
      <c r="K24" s="1579"/>
    </row>
    <row r="25" spans="1:11" ht="79.150000000000006" customHeight="1" x14ac:dyDescent="0.2">
      <c r="A25" s="117">
        <v>16</v>
      </c>
      <c r="B25" s="1576" t="s">
        <v>1477</v>
      </c>
      <c r="C25" s="1576"/>
      <c r="D25" s="1580" t="s">
        <v>1604</v>
      </c>
      <c r="E25" s="1580"/>
      <c r="F25" s="1580"/>
      <c r="G25" s="1580"/>
      <c r="H25" s="1580"/>
      <c r="I25" s="1580"/>
      <c r="J25" s="1580"/>
      <c r="K25" s="1581"/>
    </row>
    <row r="26" spans="1:11" ht="108.75" customHeight="1" x14ac:dyDescent="0.2">
      <c r="A26" s="117">
        <v>17</v>
      </c>
      <c r="B26" s="1165" t="s">
        <v>1476</v>
      </c>
      <c r="C26" s="1166"/>
      <c r="D26" s="1580" t="s">
        <v>1740</v>
      </c>
      <c r="E26" s="1580"/>
      <c r="F26" s="1580"/>
      <c r="G26" s="1580"/>
      <c r="H26" s="1580"/>
      <c r="I26" s="1580"/>
      <c r="J26" s="1580"/>
      <c r="K26" s="1581"/>
    </row>
    <row r="27" spans="1:11" ht="54" customHeight="1" thickBot="1" x14ac:dyDescent="0.25">
      <c r="A27" s="116">
        <v>18</v>
      </c>
      <c r="B27" s="1556" t="s">
        <v>1474</v>
      </c>
      <c r="C27" s="1556"/>
      <c r="D27" s="1568" t="s">
        <v>1605</v>
      </c>
      <c r="E27" s="1568"/>
      <c r="F27" s="1568"/>
      <c r="G27" s="1568"/>
      <c r="H27" s="1568"/>
      <c r="I27" s="1568"/>
      <c r="J27" s="1568"/>
      <c r="K27" s="1569"/>
    </row>
    <row r="28" spans="1:11" ht="15.75" customHeight="1" thickBot="1" x14ac:dyDescent="0.25">
      <c r="A28" s="1141"/>
      <c r="B28" s="1141"/>
      <c r="C28" s="1141"/>
      <c r="D28" s="1141"/>
      <c r="E28" s="1141"/>
      <c r="F28" s="1141"/>
      <c r="G28" s="1141"/>
      <c r="H28" s="1141"/>
      <c r="I28" s="1141"/>
      <c r="J28" s="1141"/>
      <c r="K28" s="1141"/>
    </row>
    <row r="29" spans="1:11" ht="55.5" customHeight="1" x14ac:dyDescent="0.2">
      <c r="A29" s="121">
        <v>19</v>
      </c>
      <c r="B29" s="1570" t="s">
        <v>1473</v>
      </c>
      <c r="C29" s="1570"/>
      <c r="D29" s="1571" t="s">
        <v>1606</v>
      </c>
      <c r="E29" s="1572"/>
      <c r="F29" s="1572"/>
      <c r="G29" s="1572"/>
      <c r="H29" s="1572"/>
      <c r="I29" s="1572"/>
      <c r="J29" s="1572"/>
      <c r="K29" s="1573"/>
    </row>
    <row r="30" spans="1:11" ht="45" customHeight="1" x14ac:dyDescent="0.2">
      <c r="A30" s="117">
        <v>20</v>
      </c>
      <c r="B30" s="1555" t="s">
        <v>1472</v>
      </c>
      <c r="C30" s="1555"/>
      <c r="D30" s="1574" t="s">
        <v>1741</v>
      </c>
      <c r="E30" s="1574"/>
      <c r="F30" s="1574"/>
      <c r="G30" s="1574"/>
      <c r="H30" s="1574"/>
      <c r="I30" s="1574"/>
      <c r="J30" s="1574"/>
      <c r="K30" s="1575"/>
    </row>
    <row r="31" spans="1:11" ht="66" customHeight="1" thickBot="1" x14ac:dyDescent="0.25">
      <c r="A31" s="120">
        <v>21</v>
      </c>
      <c r="B31" s="1165" t="s">
        <v>1471</v>
      </c>
      <c r="C31" s="1166"/>
      <c r="D31" s="1516" t="s">
        <v>1959</v>
      </c>
      <c r="E31" s="1516"/>
      <c r="F31" s="1516"/>
      <c r="G31" s="1516"/>
      <c r="H31" s="1516"/>
      <c r="I31" s="1516"/>
      <c r="J31" s="1516"/>
      <c r="K31" s="1517"/>
    </row>
    <row r="32" spans="1:11" ht="13.5" thickBot="1" x14ac:dyDescent="0.25">
      <c r="A32" s="1141"/>
      <c r="B32" s="1141"/>
      <c r="C32" s="1141"/>
      <c r="D32" s="1141"/>
      <c r="E32" s="1141"/>
      <c r="F32" s="1141"/>
      <c r="G32" s="1141"/>
      <c r="H32" s="1141"/>
      <c r="I32" s="1141"/>
      <c r="J32" s="1141"/>
      <c r="K32" s="1141"/>
    </row>
    <row r="33" spans="1:13" ht="60" customHeight="1" x14ac:dyDescent="0.2">
      <c r="A33" s="226">
        <v>22</v>
      </c>
      <c r="B33" s="1565" t="s">
        <v>1470</v>
      </c>
      <c r="C33" s="1565"/>
      <c r="D33" s="1224" t="s">
        <v>1469</v>
      </c>
      <c r="E33" s="1218"/>
      <c r="F33" s="1566" t="s">
        <v>1800</v>
      </c>
      <c r="G33" s="1566"/>
      <c r="H33" s="1224" t="s">
        <v>1467</v>
      </c>
      <c r="I33" s="1218"/>
      <c r="J33" s="1566" t="s">
        <v>1607</v>
      </c>
      <c r="K33" s="1567"/>
    </row>
    <row r="34" spans="1:13" ht="60" customHeight="1" thickBot="1" x14ac:dyDescent="0.25">
      <c r="A34" s="116">
        <v>23</v>
      </c>
      <c r="B34" s="1212" t="s">
        <v>1465</v>
      </c>
      <c r="C34" s="1213"/>
      <c r="D34" s="1562" t="s">
        <v>1502</v>
      </c>
      <c r="E34" s="1562"/>
      <c r="F34" s="1562"/>
      <c r="G34" s="1562"/>
      <c r="H34" s="1562"/>
      <c r="I34" s="1562"/>
      <c r="J34" s="1562"/>
      <c r="K34" s="1563"/>
    </row>
    <row r="35" spans="1:13" ht="54" customHeight="1" thickBot="1" x14ac:dyDescent="0.25">
      <c r="A35" s="1148" t="s">
        <v>1750</v>
      </c>
      <c r="B35" s="1148"/>
      <c r="C35" s="1148"/>
      <c r="D35" s="1148"/>
      <c r="E35" s="1148"/>
      <c r="F35" s="1148"/>
      <c r="G35" s="1148"/>
      <c r="H35" s="1148"/>
      <c r="I35" s="1148"/>
      <c r="J35" s="1148"/>
      <c r="K35" s="1148"/>
    </row>
    <row r="36" spans="1:13" ht="30" customHeight="1" x14ac:dyDescent="0.2">
      <c r="A36" s="1564" t="s">
        <v>1463</v>
      </c>
      <c r="B36" s="1559"/>
      <c r="C36" s="1559"/>
      <c r="D36" s="119" t="s">
        <v>1462</v>
      </c>
      <c r="E36" s="119" t="s">
        <v>1462</v>
      </c>
      <c r="F36" s="119" t="s">
        <v>1462</v>
      </c>
      <c r="G36" s="119">
        <v>2017</v>
      </c>
      <c r="H36" s="119">
        <v>2018</v>
      </c>
      <c r="I36" s="119">
        <v>2019</v>
      </c>
      <c r="J36" s="119">
        <v>2020</v>
      </c>
      <c r="K36" s="118" t="s">
        <v>1461</v>
      </c>
    </row>
    <row r="37" spans="1:13" ht="45" customHeight="1" x14ac:dyDescent="0.2">
      <c r="A37" s="117">
        <v>24</v>
      </c>
      <c r="B37" s="1555" t="s">
        <v>1460</v>
      </c>
      <c r="C37" s="1555"/>
      <c r="D37" s="357"/>
      <c r="E37" s="357"/>
      <c r="F37" s="358"/>
      <c r="G37" s="365">
        <f>491169.64</f>
        <v>491169.64</v>
      </c>
      <c r="H37" s="365">
        <v>6013651.8200000003</v>
      </c>
      <c r="I37" s="358">
        <v>8832292.0899999999</v>
      </c>
      <c r="J37" s="358">
        <v>11440538.380000001</v>
      </c>
      <c r="K37" s="381">
        <f>SUM(G37:J37)</f>
        <v>26777651.93</v>
      </c>
      <c r="L37" s="235"/>
      <c r="M37" s="235"/>
    </row>
    <row r="38" spans="1:13" ht="45" customHeight="1" x14ac:dyDescent="0.2">
      <c r="A38" s="117">
        <v>25</v>
      </c>
      <c r="B38" s="1555" t="s">
        <v>1459</v>
      </c>
      <c r="C38" s="1555"/>
      <c r="D38" s="357"/>
      <c r="E38" s="357"/>
      <c r="F38" s="358"/>
      <c r="G38" s="358">
        <v>0</v>
      </c>
      <c r="H38" s="358">
        <v>0</v>
      </c>
      <c r="I38" s="358">
        <v>1256566.43</v>
      </c>
      <c r="J38" s="358">
        <v>5026265.7300000004</v>
      </c>
      <c r="K38" s="358">
        <v>6282832.1600000001</v>
      </c>
    </row>
    <row r="39" spans="1:13" ht="45" customHeight="1" x14ac:dyDescent="0.2">
      <c r="A39" s="117">
        <v>26</v>
      </c>
      <c r="B39" s="1555" t="s">
        <v>17</v>
      </c>
      <c r="C39" s="1555"/>
      <c r="D39" s="357"/>
      <c r="E39" s="357"/>
      <c r="F39" s="358"/>
      <c r="G39" s="358">
        <f>G38*0.85</f>
        <v>0</v>
      </c>
      <c r="H39" s="358">
        <f>H38*0.85</f>
        <v>0</v>
      </c>
      <c r="I39" s="358">
        <f>I38*0.85</f>
        <v>1068081.4654999999</v>
      </c>
      <c r="J39" s="358">
        <f>J38*0.85</f>
        <v>4272325.8705000002</v>
      </c>
      <c r="K39" s="358">
        <v>5340407.34</v>
      </c>
      <c r="L39" s="235"/>
      <c r="M39" s="235"/>
    </row>
    <row r="40" spans="1:13" ht="45" customHeight="1" thickBot="1" x14ac:dyDescent="0.25">
      <c r="A40" s="116">
        <v>27</v>
      </c>
      <c r="B40" s="1556" t="s">
        <v>1458</v>
      </c>
      <c r="C40" s="1556"/>
      <c r="D40" s="357"/>
      <c r="E40" s="357"/>
      <c r="F40" s="358"/>
      <c r="G40" s="359">
        <v>0</v>
      </c>
      <c r="H40" s="359">
        <v>0</v>
      </c>
      <c r="I40" s="359">
        <f>I39/I38*100</f>
        <v>85</v>
      </c>
      <c r="J40" s="359">
        <f>J39/J38*100</f>
        <v>85</v>
      </c>
      <c r="K40" s="360">
        <f>K39/K38*100</f>
        <v>85.000000063665553</v>
      </c>
    </row>
    <row r="41" spans="1:13" ht="13.5" thickBot="1" x14ac:dyDescent="0.25">
      <c r="A41" s="1557"/>
      <c r="B41" s="1557"/>
      <c r="C41" s="1557"/>
      <c r="D41" s="1557"/>
      <c r="E41" s="1558"/>
      <c r="F41" s="1558"/>
      <c r="G41" s="1558"/>
      <c r="H41" s="1558"/>
      <c r="I41" s="1558"/>
      <c r="J41" s="1558"/>
      <c r="K41" s="1558"/>
    </row>
    <row r="42" spans="1:13" ht="30" customHeight="1" x14ac:dyDescent="0.2">
      <c r="A42" s="1547">
        <v>28</v>
      </c>
      <c r="B42" s="1559" t="s">
        <v>1457</v>
      </c>
      <c r="C42" s="1559"/>
      <c r="D42" s="1559"/>
      <c r="E42" s="1559"/>
      <c r="F42" s="1559"/>
      <c r="G42" s="1559"/>
      <c r="H42" s="1559"/>
      <c r="I42" s="1559"/>
      <c r="J42" s="1559"/>
      <c r="K42" s="1560"/>
    </row>
    <row r="43" spans="1:13" ht="30" customHeight="1" x14ac:dyDescent="0.2">
      <c r="A43" s="1548"/>
      <c r="B43" s="1553" t="s">
        <v>1456</v>
      </c>
      <c r="C43" s="1553"/>
      <c r="D43" s="1553" t="s">
        <v>1455</v>
      </c>
      <c r="E43" s="1553"/>
      <c r="F43" s="1553"/>
      <c r="G43" s="1553"/>
      <c r="H43" s="1553"/>
      <c r="I43" s="1553"/>
      <c r="J43" s="1553" t="s">
        <v>1454</v>
      </c>
      <c r="K43" s="1554"/>
    </row>
    <row r="44" spans="1:13" ht="30" customHeight="1" x14ac:dyDescent="0.2">
      <c r="A44" s="1548"/>
      <c r="B44" s="1544" t="s">
        <v>1608</v>
      </c>
      <c r="C44" s="1544"/>
      <c r="D44" s="1121" t="s">
        <v>1609</v>
      </c>
      <c r="E44" s="1541"/>
      <c r="F44" s="1541"/>
      <c r="G44" s="1541"/>
      <c r="H44" s="1541"/>
      <c r="I44" s="1122"/>
      <c r="J44" s="1542">
        <f>604138.66</f>
        <v>604138.66</v>
      </c>
      <c r="K44" s="1543"/>
    </row>
    <row r="45" spans="1:13" ht="30" customHeight="1" x14ac:dyDescent="0.2">
      <c r="A45" s="1548"/>
      <c r="B45" s="1544" t="s">
        <v>1610</v>
      </c>
      <c r="C45" s="1544"/>
      <c r="D45" s="1121" t="s">
        <v>1611</v>
      </c>
      <c r="E45" s="1541"/>
      <c r="F45" s="1541"/>
      <c r="G45" s="1541"/>
      <c r="H45" s="1541"/>
      <c r="I45" s="1122"/>
      <c r="J45" s="1542">
        <f>252895.25</f>
        <v>252895.25</v>
      </c>
      <c r="K45" s="1543"/>
    </row>
    <row r="46" spans="1:13" ht="30" customHeight="1" x14ac:dyDescent="0.2">
      <c r="A46" s="1548"/>
      <c r="B46" s="1544" t="s">
        <v>1612</v>
      </c>
      <c r="C46" s="1544"/>
      <c r="D46" s="1121" t="s">
        <v>1613</v>
      </c>
      <c r="E46" s="1541"/>
      <c r="F46" s="1541"/>
      <c r="G46" s="1541"/>
      <c r="H46" s="1541"/>
      <c r="I46" s="1122"/>
      <c r="J46" s="1542">
        <v>13290077.300000001</v>
      </c>
      <c r="K46" s="1543"/>
    </row>
    <row r="47" spans="1:13" ht="30" customHeight="1" x14ac:dyDescent="0.2">
      <c r="A47" s="1548"/>
      <c r="B47" s="1544" t="s">
        <v>1614</v>
      </c>
      <c r="C47" s="1544"/>
      <c r="D47" s="1121" t="s">
        <v>1615</v>
      </c>
      <c r="E47" s="1541"/>
      <c r="F47" s="1541"/>
      <c r="G47" s="1541"/>
      <c r="H47" s="1541"/>
      <c r="I47" s="1122"/>
      <c r="J47" s="1542">
        <v>443777.27</v>
      </c>
      <c r="K47" s="1543"/>
    </row>
    <row r="48" spans="1:13" ht="30" customHeight="1" x14ac:dyDescent="0.2">
      <c r="A48" s="1548"/>
      <c r="B48" s="1544" t="s">
        <v>1616</v>
      </c>
      <c r="C48" s="1544"/>
      <c r="D48" s="1121" t="s">
        <v>1617</v>
      </c>
      <c r="E48" s="1541"/>
      <c r="F48" s="1541"/>
      <c r="G48" s="1541"/>
      <c r="H48" s="1541"/>
      <c r="I48" s="1122"/>
      <c r="J48" s="1542">
        <v>315881.64</v>
      </c>
      <c r="K48" s="1543"/>
    </row>
    <row r="49" spans="1:13" ht="30" customHeight="1" x14ac:dyDescent="0.2">
      <c r="A49" s="1548"/>
      <c r="B49" s="1544" t="s">
        <v>1618</v>
      </c>
      <c r="C49" s="1544"/>
      <c r="D49" s="1121" t="s">
        <v>1801</v>
      </c>
      <c r="E49" s="1541"/>
      <c r="F49" s="1541"/>
      <c r="G49" s="1541"/>
      <c r="H49" s="1541"/>
      <c r="I49" s="1122"/>
      <c r="J49" s="1542">
        <v>2374176.36</v>
      </c>
      <c r="K49" s="1543"/>
      <c r="L49" s="236"/>
      <c r="M49" s="235"/>
    </row>
    <row r="50" spans="1:13" ht="30" customHeight="1" thickBot="1" x14ac:dyDescent="0.25">
      <c r="A50" s="1550"/>
      <c r="B50" s="1544" t="s">
        <v>1619</v>
      </c>
      <c r="C50" s="1544"/>
      <c r="D50" s="1561" t="s">
        <v>1802</v>
      </c>
      <c r="E50" s="1561"/>
      <c r="F50" s="1561"/>
      <c r="G50" s="1561"/>
      <c r="H50" s="1561"/>
      <c r="I50" s="1561"/>
      <c r="J50" s="1542">
        <v>9496705.4499999993</v>
      </c>
      <c r="K50" s="1542"/>
      <c r="L50" s="235"/>
      <c r="M50" s="235"/>
    </row>
    <row r="51" spans="1:13" s="241" customFormat="1" ht="30" hidden="1" customHeight="1" x14ac:dyDescent="0.2">
      <c r="A51" s="237"/>
      <c r="B51" s="238"/>
      <c r="C51" s="238"/>
      <c r="D51" s="239"/>
      <c r="E51" s="239"/>
      <c r="F51" s="239"/>
      <c r="G51" s="239"/>
      <c r="H51" s="239"/>
      <c r="I51" s="239"/>
      <c r="J51" s="240"/>
      <c r="K51" s="240"/>
    </row>
    <row r="52" spans="1:13" s="241" customFormat="1" ht="30" hidden="1" customHeight="1" x14ac:dyDescent="0.2">
      <c r="A52" s="237"/>
      <c r="B52" s="238"/>
      <c r="C52" s="238"/>
      <c r="D52" s="239"/>
      <c r="E52" s="239"/>
      <c r="F52" s="239"/>
      <c r="G52" s="239"/>
      <c r="H52" s="239"/>
      <c r="I52" s="239"/>
      <c r="J52" s="240"/>
      <c r="K52" s="240"/>
    </row>
    <row r="53" spans="1:13" s="241" customFormat="1" ht="30" hidden="1" customHeight="1" x14ac:dyDescent="0.2">
      <c r="A53" s="237"/>
      <c r="B53" s="238"/>
      <c r="C53" s="238"/>
      <c r="D53" s="239"/>
      <c r="E53" s="239"/>
      <c r="F53" s="239"/>
      <c r="G53" s="239"/>
      <c r="H53" s="239"/>
      <c r="I53" s="239"/>
      <c r="J53" s="240"/>
      <c r="K53" s="240"/>
    </row>
    <row r="54" spans="1:13" s="241" customFormat="1" ht="30" hidden="1" customHeight="1" x14ac:dyDescent="0.2">
      <c r="A54" s="237"/>
      <c r="B54" s="238"/>
      <c r="C54" s="238"/>
      <c r="D54" s="239"/>
      <c r="E54" s="239"/>
      <c r="F54" s="239"/>
      <c r="G54" s="239"/>
      <c r="H54" s="239"/>
      <c r="I54" s="239"/>
      <c r="J54" s="240"/>
      <c r="K54" s="240"/>
    </row>
    <row r="55" spans="1:13" s="241" customFormat="1" ht="30" hidden="1" customHeight="1" x14ac:dyDescent="0.2">
      <c r="A55" s="237"/>
      <c r="B55" s="238"/>
      <c r="C55" s="238"/>
      <c r="D55" s="239"/>
      <c r="E55" s="239"/>
      <c r="F55" s="239"/>
      <c r="G55" s="239"/>
      <c r="H55" s="239"/>
      <c r="I55" s="239"/>
      <c r="J55" s="240"/>
      <c r="K55" s="240"/>
    </row>
    <row r="56" spans="1:13" s="241" customFormat="1" ht="30" hidden="1" customHeight="1" x14ac:dyDescent="0.2">
      <c r="A56" s="237"/>
      <c r="B56" s="238"/>
      <c r="C56" s="238"/>
      <c r="D56" s="239"/>
      <c r="E56" s="239"/>
      <c r="F56" s="239"/>
      <c r="G56" s="239"/>
      <c r="H56" s="239"/>
      <c r="I56" s="239"/>
      <c r="J56" s="240"/>
      <c r="K56" s="240"/>
    </row>
    <row r="57" spans="1:13" s="241" customFormat="1" ht="30" hidden="1" customHeight="1" x14ac:dyDescent="0.2">
      <c r="A57" s="237"/>
      <c r="B57" s="238"/>
      <c r="C57" s="238"/>
      <c r="D57" s="239"/>
      <c r="E57" s="239"/>
      <c r="F57" s="239"/>
      <c r="G57" s="239"/>
      <c r="H57" s="239"/>
      <c r="I57" s="239"/>
      <c r="J57" s="240"/>
      <c r="K57" s="240"/>
    </row>
    <row r="58" spans="1:13" s="241" customFormat="1" ht="30" hidden="1" customHeight="1" x14ac:dyDescent="0.2">
      <c r="A58" s="237"/>
      <c r="B58" s="238"/>
      <c r="C58" s="238"/>
      <c r="D58" s="239"/>
      <c r="E58" s="239"/>
      <c r="F58" s="239"/>
      <c r="G58" s="239"/>
      <c r="H58" s="239"/>
      <c r="I58" s="239"/>
      <c r="J58" s="240"/>
      <c r="K58" s="240"/>
    </row>
    <row r="59" spans="1:13" s="241" customFormat="1" ht="30" hidden="1" customHeight="1" x14ac:dyDescent="0.2">
      <c r="A59" s="237"/>
      <c r="B59" s="238"/>
      <c r="C59" s="238"/>
      <c r="D59" s="239"/>
      <c r="E59" s="239"/>
      <c r="F59" s="239"/>
      <c r="G59" s="239"/>
      <c r="H59" s="239"/>
      <c r="I59" s="239"/>
      <c r="J59" s="240"/>
      <c r="K59" s="240"/>
    </row>
    <row r="60" spans="1:13" s="241" customFormat="1" ht="30" hidden="1" customHeight="1" x14ac:dyDescent="0.2">
      <c r="A60" s="237"/>
      <c r="B60" s="238"/>
      <c r="C60" s="238"/>
      <c r="D60" s="239"/>
      <c r="E60" s="239"/>
      <c r="F60" s="239"/>
      <c r="G60" s="239"/>
      <c r="H60" s="239"/>
      <c r="I60" s="239"/>
      <c r="J60" s="240"/>
      <c r="K60" s="240"/>
    </row>
    <row r="61" spans="1:13" s="241" customFormat="1" ht="30" hidden="1" customHeight="1" x14ac:dyDescent="0.2">
      <c r="A61" s="237"/>
      <c r="B61" s="238"/>
      <c r="C61" s="238"/>
      <c r="D61" s="239"/>
      <c r="E61" s="239"/>
      <c r="F61" s="239"/>
      <c r="G61" s="239"/>
      <c r="H61" s="239"/>
      <c r="I61" s="239"/>
      <c r="J61" s="240"/>
      <c r="K61" s="240"/>
    </row>
    <row r="62" spans="1:13" s="241" customFormat="1" ht="30" hidden="1" customHeight="1" x14ac:dyDescent="0.2">
      <c r="A62" s="237"/>
      <c r="B62" s="238"/>
      <c r="C62" s="238"/>
      <c r="D62" s="239"/>
      <c r="E62" s="239"/>
      <c r="F62" s="239"/>
      <c r="G62" s="239"/>
      <c r="H62" s="239"/>
      <c r="I62" s="239"/>
      <c r="J62" s="240"/>
      <c r="K62" s="240"/>
    </row>
    <row r="63" spans="1:13" s="241" customFormat="1" ht="30" hidden="1" customHeight="1" x14ac:dyDescent="0.2">
      <c r="A63" s="237"/>
      <c r="B63" s="238"/>
      <c r="C63" s="238"/>
      <c r="D63" s="239"/>
      <c r="E63" s="239"/>
      <c r="F63" s="239"/>
      <c r="G63" s="239"/>
      <c r="H63" s="239"/>
      <c r="I63" s="239"/>
      <c r="J63" s="240"/>
      <c r="K63" s="240"/>
    </row>
    <row r="64" spans="1:13" ht="15" customHeight="1" thickBot="1" x14ac:dyDescent="0.25">
      <c r="A64" s="1546"/>
      <c r="B64" s="1546"/>
      <c r="C64" s="1546"/>
      <c r="D64" s="1546"/>
      <c r="E64" s="1546"/>
      <c r="F64" s="1546"/>
      <c r="G64" s="1546"/>
      <c r="H64" s="1546"/>
      <c r="I64" s="1546"/>
      <c r="J64" s="1546"/>
      <c r="K64" s="1546"/>
      <c r="M64" s="235"/>
    </row>
    <row r="65" spans="1:13" ht="30" customHeight="1" x14ac:dyDescent="0.2">
      <c r="A65" s="1547">
        <v>29</v>
      </c>
      <c r="B65" s="1551" t="s">
        <v>1449</v>
      </c>
      <c r="C65" s="1551"/>
      <c r="D65" s="1551"/>
      <c r="E65" s="1551"/>
      <c r="F65" s="1551"/>
      <c r="G65" s="1551"/>
      <c r="H65" s="1551"/>
      <c r="I65" s="1551"/>
      <c r="J65" s="1551"/>
      <c r="K65" s="1552"/>
    </row>
    <row r="66" spans="1:13" ht="42.75" customHeight="1" x14ac:dyDescent="0.2">
      <c r="A66" s="1548"/>
      <c r="B66" s="1553" t="s">
        <v>80</v>
      </c>
      <c r="C66" s="1553"/>
      <c r="D66" s="1123" t="s">
        <v>1448</v>
      </c>
      <c r="E66" s="1135"/>
      <c r="F66" s="1123" t="s">
        <v>19</v>
      </c>
      <c r="G66" s="1135"/>
      <c r="H66" s="1553" t="s">
        <v>1447</v>
      </c>
      <c r="I66" s="1553"/>
      <c r="J66" s="1553" t="s">
        <v>1446</v>
      </c>
      <c r="K66" s="1554"/>
      <c r="M66" s="235"/>
    </row>
    <row r="67" spans="1:13" ht="41.25" customHeight="1" x14ac:dyDescent="0.2">
      <c r="A67" s="1548"/>
      <c r="B67" s="710" t="s">
        <v>140</v>
      </c>
      <c r="C67" s="711"/>
      <c r="D67" s="712" t="s">
        <v>141</v>
      </c>
      <c r="E67" s="713"/>
      <c r="F67" s="712" t="s">
        <v>142</v>
      </c>
      <c r="G67" s="713"/>
      <c r="H67" s="716">
        <f>9210+4389</f>
        <v>13599</v>
      </c>
      <c r="I67" s="1545"/>
      <c r="J67" s="716">
        <v>1090529</v>
      </c>
      <c r="K67" s="717"/>
    </row>
    <row r="68" spans="1:13" ht="37.5" customHeight="1" x14ac:dyDescent="0.2">
      <c r="A68" s="1548"/>
      <c r="B68" s="710" t="s">
        <v>143</v>
      </c>
      <c r="C68" s="711"/>
      <c r="D68" s="712" t="s">
        <v>144</v>
      </c>
      <c r="E68" s="713"/>
      <c r="F68" s="712" t="s">
        <v>145</v>
      </c>
      <c r="G68" s="713"/>
      <c r="H68" s="1538">
        <v>1</v>
      </c>
      <c r="I68" s="1538"/>
      <c r="J68" s="716">
        <v>79</v>
      </c>
      <c r="K68" s="717"/>
    </row>
    <row r="69" spans="1:13" ht="115.5" customHeight="1" x14ac:dyDescent="0.2">
      <c r="A69" s="1549"/>
      <c r="B69" s="710" t="s">
        <v>1374</v>
      </c>
      <c r="C69" s="711"/>
      <c r="D69" s="712" t="s">
        <v>144</v>
      </c>
      <c r="E69" s="713"/>
      <c r="F69" s="712" t="s">
        <v>145</v>
      </c>
      <c r="G69" s="713"/>
      <c r="H69" s="1538">
        <v>1</v>
      </c>
      <c r="I69" s="1538"/>
      <c r="J69" s="716">
        <v>79</v>
      </c>
      <c r="K69" s="717"/>
    </row>
    <row r="70" spans="1:13" ht="30" customHeight="1" x14ac:dyDescent="0.2">
      <c r="A70" s="1549"/>
      <c r="B70" s="710" t="s">
        <v>151</v>
      </c>
      <c r="C70" s="711"/>
      <c r="D70" s="712" t="s">
        <v>144</v>
      </c>
      <c r="E70" s="713"/>
      <c r="F70" s="712" t="s">
        <v>146</v>
      </c>
      <c r="G70" s="713"/>
      <c r="H70" s="1539">
        <v>10465868.99</v>
      </c>
      <c r="I70" s="1540"/>
      <c r="J70" s="716">
        <v>358000000</v>
      </c>
      <c r="K70" s="717"/>
    </row>
    <row r="71" spans="1:13" ht="30" customHeight="1" x14ac:dyDescent="0.2">
      <c r="A71" s="1549"/>
      <c r="B71" s="710" t="s">
        <v>1445</v>
      </c>
      <c r="C71" s="711"/>
      <c r="D71" s="712" t="s">
        <v>144</v>
      </c>
      <c r="E71" s="713"/>
      <c r="F71" s="712" t="s">
        <v>145</v>
      </c>
      <c r="G71" s="713"/>
      <c r="H71" s="1151">
        <v>0</v>
      </c>
      <c r="I71" s="1537"/>
      <c r="J71" s="716">
        <v>20</v>
      </c>
      <c r="K71" s="717"/>
    </row>
    <row r="72" spans="1:13" ht="51.75" customHeight="1" x14ac:dyDescent="0.2">
      <c r="A72" s="1549"/>
      <c r="B72" s="710" t="s">
        <v>1444</v>
      </c>
      <c r="C72" s="711"/>
      <c r="D72" s="712" t="s">
        <v>144</v>
      </c>
      <c r="E72" s="713"/>
      <c r="F72" s="712" t="s">
        <v>145</v>
      </c>
      <c r="G72" s="713"/>
      <c r="H72" s="1151">
        <v>0</v>
      </c>
      <c r="I72" s="1537"/>
      <c r="J72" s="716">
        <v>34</v>
      </c>
      <c r="K72" s="717"/>
    </row>
    <row r="73" spans="1:13" ht="51.75" customHeight="1" x14ac:dyDescent="0.2">
      <c r="A73" s="1549"/>
      <c r="B73" s="710" t="s">
        <v>147</v>
      </c>
      <c r="C73" s="711"/>
      <c r="D73" s="712" t="s">
        <v>141</v>
      </c>
      <c r="E73" s="713"/>
      <c r="F73" s="712" t="s">
        <v>148</v>
      </c>
      <c r="G73" s="713"/>
      <c r="H73" s="1196">
        <v>0</v>
      </c>
      <c r="I73" s="1536"/>
      <c r="J73" s="716" t="s">
        <v>160</v>
      </c>
      <c r="K73" s="717"/>
    </row>
    <row r="74" spans="1:13" ht="51.75" customHeight="1" x14ac:dyDescent="0.2">
      <c r="A74" s="1549"/>
      <c r="B74" s="710" t="s">
        <v>149</v>
      </c>
      <c r="C74" s="711"/>
      <c r="D74" s="712" t="s">
        <v>141</v>
      </c>
      <c r="E74" s="713"/>
      <c r="F74" s="712" t="s">
        <v>148</v>
      </c>
      <c r="G74" s="713"/>
      <c r="H74" s="1196">
        <v>0</v>
      </c>
      <c r="I74" s="1536"/>
      <c r="J74" s="716" t="s">
        <v>160</v>
      </c>
      <c r="K74" s="717"/>
    </row>
    <row r="75" spans="1:13" ht="50.25" customHeight="1" thickBot="1" x14ac:dyDescent="0.25">
      <c r="A75" s="1550"/>
      <c r="B75" s="723" t="s">
        <v>150</v>
      </c>
      <c r="C75" s="724"/>
      <c r="D75" s="725" t="s">
        <v>144</v>
      </c>
      <c r="E75" s="726"/>
      <c r="F75" s="725" t="s">
        <v>145</v>
      </c>
      <c r="G75" s="726"/>
      <c r="H75" s="1196">
        <v>1</v>
      </c>
      <c r="I75" s="1536"/>
      <c r="J75" s="729" t="s">
        <v>160</v>
      </c>
      <c r="K75" s="730"/>
    </row>
    <row r="76" spans="1:13" ht="15" customHeight="1" thickBot="1" x14ac:dyDescent="0.25">
      <c r="A76" s="1173"/>
      <c r="B76" s="1173"/>
      <c r="C76" s="1173"/>
      <c r="D76" s="1173"/>
      <c r="E76" s="1173"/>
      <c r="F76" s="1173"/>
      <c r="G76" s="1173"/>
      <c r="H76" s="1173"/>
      <c r="I76" s="1173"/>
      <c r="J76" s="1173"/>
      <c r="K76" s="1173"/>
    </row>
    <row r="77" spans="1:13" ht="30" customHeight="1" thickBot="1" x14ac:dyDescent="0.25">
      <c r="A77" s="113">
        <v>30</v>
      </c>
      <c r="B77" s="1533" t="s">
        <v>1443</v>
      </c>
      <c r="C77" s="1533"/>
      <c r="D77" s="1534" t="s">
        <v>1442</v>
      </c>
      <c r="E77" s="1534"/>
      <c r="F77" s="1534"/>
      <c r="G77" s="1534"/>
      <c r="H77" s="1534"/>
      <c r="I77" s="1534"/>
      <c r="J77" s="1534"/>
      <c r="K77" s="1535"/>
    </row>
    <row r="105" spans="1:1" x14ac:dyDescent="0.2">
      <c r="A105" s="204" t="s">
        <v>1441</v>
      </c>
    </row>
    <row r="106" spans="1:1" x14ac:dyDescent="0.2">
      <c r="A106" s="204" t="s">
        <v>89</v>
      </c>
    </row>
    <row r="107" spans="1:1" x14ac:dyDescent="0.2">
      <c r="A107" s="204" t="s">
        <v>1440</v>
      </c>
    </row>
    <row r="108" spans="1:1" x14ac:dyDescent="0.2">
      <c r="A108" s="204" t="s">
        <v>1439</v>
      </c>
    </row>
    <row r="109" spans="1:1" x14ac:dyDescent="0.2">
      <c r="A109" s="204" t="s">
        <v>1438</v>
      </c>
    </row>
    <row r="110" spans="1:1" x14ac:dyDescent="0.2">
      <c r="A110" s="204" t="s">
        <v>1437</v>
      </c>
    </row>
    <row r="111" spans="1:1" x14ac:dyDescent="0.2">
      <c r="A111" s="204" t="s">
        <v>1436</v>
      </c>
    </row>
    <row r="112" spans="1:1" x14ac:dyDescent="0.2">
      <c r="A112" s="204" t="s">
        <v>1435</v>
      </c>
    </row>
    <row r="113" spans="1:1" x14ac:dyDescent="0.2">
      <c r="A113" s="204" t="s">
        <v>1434</v>
      </c>
    </row>
    <row r="114" spans="1:1" x14ac:dyDescent="0.2">
      <c r="A114" s="204" t="s">
        <v>1433</v>
      </c>
    </row>
    <row r="115" spans="1:1" x14ac:dyDescent="0.2">
      <c r="A115" s="204" t="s">
        <v>1432</v>
      </c>
    </row>
    <row r="116" spans="1:1" x14ac:dyDescent="0.2">
      <c r="A116" s="204" t="s">
        <v>1431</v>
      </c>
    </row>
    <row r="117" spans="1:1" x14ac:dyDescent="0.2">
      <c r="A117" s="204" t="s">
        <v>1430</v>
      </c>
    </row>
    <row r="118" spans="1:1" x14ac:dyDescent="0.2">
      <c r="A118" s="204" t="s">
        <v>1429</v>
      </c>
    </row>
    <row r="119" spans="1:1" x14ac:dyDescent="0.2">
      <c r="A119" s="204" t="s">
        <v>1428</v>
      </c>
    </row>
    <row r="120" spans="1:1" x14ac:dyDescent="0.2">
      <c r="A120" s="204" t="s">
        <v>1427</v>
      </c>
    </row>
    <row r="121" spans="1:1" x14ac:dyDescent="0.2">
      <c r="A121" s="204" t="s">
        <v>1426</v>
      </c>
    </row>
    <row r="122" spans="1:1" x14ac:dyDescent="0.2">
      <c r="A122" s="204" t="s">
        <v>1425</v>
      </c>
    </row>
    <row r="123" spans="1:1" ht="15" x14ac:dyDescent="0.25">
      <c r="A123" s="110"/>
    </row>
    <row r="124" spans="1:1" ht="15" x14ac:dyDescent="0.25">
      <c r="A124" s="110"/>
    </row>
    <row r="125" spans="1:1" x14ac:dyDescent="0.2">
      <c r="A125" s="206" t="s">
        <v>137</v>
      </c>
    </row>
    <row r="126" spans="1:1" x14ac:dyDescent="0.2">
      <c r="A126" s="206" t="s">
        <v>1424</v>
      </c>
    </row>
    <row r="127" spans="1:1" x14ac:dyDescent="0.2">
      <c r="A127" s="206" t="s">
        <v>1423</v>
      </c>
    </row>
    <row r="128" spans="1:1" x14ac:dyDescent="0.2">
      <c r="A128" s="206" t="s">
        <v>1422</v>
      </c>
    </row>
    <row r="129" spans="1:1" ht="15" x14ac:dyDescent="0.25">
      <c r="A129" s="110"/>
    </row>
    <row r="130" spans="1:1" ht="15" x14ac:dyDescent="0.25">
      <c r="A130" s="110"/>
    </row>
    <row r="131" spans="1:1" x14ac:dyDescent="0.2">
      <c r="A131" s="204" t="s">
        <v>1421</v>
      </c>
    </row>
    <row r="132" spans="1:1" x14ac:dyDescent="0.2">
      <c r="A132" s="204" t="s">
        <v>1420</v>
      </c>
    </row>
    <row r="133" spans="1:1" x14ac:dyDescent="0.2">
      <c r="A133" s="204" t="s">
        <v>1419</v>
      </c>
    </row>
    <row r="134" spans="1:1" x14ac:dyDescent="0.2">
      <c r="A134" s="204" t="s">
        <v>1418</v>
      </c>
    </row>
    <row r="135" spans="1:1" x14ac:dyDescent="0.2">
      <c r="A135" s="204" t="s">
        <v>1417</v>
      </c>
    </row>
    <row r="136" spans="1:1" x14ac:dyDescent="0.2">
      <c r="A136" s="204" t="s">
        <v>1416</v>
      </c>
    </row>
    <row r="137" spans="1:1" x14ac:dyDescent="0.2">
      <c r="A137" s="204" t="s">
        <v>1415</v>
      </c>
    </row>
    <row r="138" spans="1:1" x14ac:dyDescent="0.2">
      <c r="A138" s="204" t="s">
        <v>1414</v>
      </c>
    </row>
    <row r="139" spans="1:1" x14ac:dyDescent="0.2">
      <c r="A139" s="204" t="s">
        <v>1413</v>
      </c>
    </row>
    <row r="140" spans="1:1" x14ac:dyDescent="0.2">
      <c r="A140" s="204" t="s">
        <v>1412</v>
      </c>
    </row>
    <row r="141" spans="1:1" x14ac:dyDescent="0.2">
      <c r="A141" s="204" t="s">
        <v>1411</v>
      </c>
    </row>
    <row r="142" spans="1:1" x14ac:dyDescent="0.2">
      <c r="A142" s="204" t="s">
        <v>1410</v>
      </c>
    </row>
    <row r="143" spans="1:1" x14ac:dyDescent="0.2">
      <c r="A143" s="204" t="s">
        <v>1409</v>
      </c>
    </row>
    <row r="144" spans="1:1" x14ac:dyDescent="0.2">
      <c r="A144" s="204" t="s">
        <v>1408</v>
      </c>
    </row>
    <row r="145" spans="1:1" x14ac:dyDescent="0.2">
      <c r="A145" s="204" t="s">
        <v>1407</v>
      </c>
    </row>
    <row r="146" spans="1:1" x14ac:dyDescent="0.2">
      <c r="A146" s="204" t="s">
        <v>1406</v>
      </c>
    </row>
    <row r="147" spans="1:1" x14ac:dyDescent="0.2">
      <c r="A147" s="204" t="s">
        <v>1405</v>
      </c>
    </row>
    <row r="148" spans="1:1" x14ac:dyDescent="0.2">
      <c r="A148" s="204" t="s">
        <v>1404</v>
      </c>
    </row>
    <row r="149" spans="1:1" x14ac:dyDescent="0.2">
      <c r="A149" s="204" t="s">
        <v>1403</v>
      </c>
    </row>
    <row r="150" spans="1:1" x14ac:dyDescent="0.2">
      <c r="A150" s="204" t="s">
        <v>1402</v>
      </c>
    </row>
    <row r="151" spans="1:1" x14ac:dyDescent="0.2">
      <c r="A151" s="204" t="s">
        <v>1401</v>
      </c>
    </row>
    <row r="152" spans="1:1" x14ac:dyDescent="0.2">
      <c r="A152" s="204" t="s">
        <v>1400</v>
      </c>
    </row>
    <row r="153" spans="1:1" x14ac:dyDescent="0.2">
      <c r="A153" s="204" t="s">
        <v>1399</v>
      </c>
    </row>
    <row r="154" spans="1:1" x14ac:dyDescent="0.2">
      <c r="A154" s="204" t="s">
        <v>1398</v>
      </c>
    </row>
    <row r="155" spans="1:1" x14ac:dyDescent="0.2">
      <c r="A155" s="204" t="s">
        <v>1397</v>
      </c>
    </row>
    <row r="156" spans="1:1" x14ac:dyDescent="0.2">
      <c r="A156" s="204" t="s">
        <v>1396</v>
      </c>
    </row>
    <row r="157" spans="1:1" x14ac:dyDescent="0.2">
      <c r="A157" s="204" t="s">
        <v>1395</v>
      </c>
    </row>
    <row r="158" spans="1:1" x14ac:dyDescent="0.2">
      <c r="A158" s="204" t="s">
        <v>1394</v>
      </c>
    </row>
    <row r="159" spans="1:1" x14ac:dyDescent="0.2">
      <c r="A159" s="204" t="s">
        <v>1393</v>
      </c>
    </row>
    <row r="160" spans="1:1" x14ac:dyDescent="0.2">
      <c r="A160" s="204" t="s">
        <v>1392</v>
      </c>
    </row>
    <row r="161" spans="1:1" x14ac:dyDescent="0.2">
      <c r="A161" s="204" t="s">
        <v>1391</v>
      </c>
    </row>
    <row r="162" spans="1:1" x14ac:dyDescent="0.2">
      <c r="A162" s="204" t="s">
        <v>1390</v>
      </c>
    </row>
    <row r="163" spans="1:1" x14ac:dyDescent="0.2">
      <c r="A163" s="204" t="s">
        <v>1389</v>
      </c>
    </row>
    <row r="164" spans="1:1" x14ac:dyDescent="0.2">
      <c r="A164" s="204" t="s">
        <v>1388</v>
      </c>
    </row>
    <row r="165" spans="1:1" x14ac:dyDescent="0.2">
      <c r="A165" s="204" t="s">
        <v>1387</v>
      </c>
    </row>
    <row r="166" spans="1:1" x14ac:dyDescent="0.2">
      <c r="A166" s="204" t="s">
        <v>1386</v>
      </c>
    </row>
    <row r="167" spans="1:1" x14ac:dyDescent="0.2">
      <c r="A167" s="204" t="s">
        <v>1385</v>
      </c>
    </row>
    <row r="168" spans="1:1" ht="15" x14ac:dyDescent="0.25">
      <c r="A168" s="110"/>
    </row>
    <row r="169" spans="1:1" ht="15" x14ac:dyDescent="0.25">
      <c r="A169" s="110"/>
    </row>
    <row r="170" spans="1:1" x14ac:dyDescent="0.2">
      <c r="A170" s="109" t="s">
        <v>72</v>
      </c>
    </row>
    <row r="171" spans="1:1" x14ac:dyDescent="0.2">
      <c r="A171" s="109" t="s">
        <v>73</v>
      </c>
    </row>
    <row r="172" spans="1:1" ht="15" x14ac:dyDescent="0.25">
      <c r="A172" s="110"/>
    </row>
    <row r="173" spans="1:1" ht="15" x14ac:dyDescent="0.25">
      <c r="A173" s="110"/>
    </row>
    <row r="174" spans="1:1" x14ac:dyDescent="0.2">
      <c r="A174" s="109" t="s">
        <v>1384</v>
      </c>
    </row>
    <row r="175" spans="1:1" x14ac:dyDescent="0.2">
      <c r="A175" s="109" t="s">
        <v>1383</v>
      </c>
    </row>
    <row r="176" spans="1:1" x14ac:dyDescent="0.2">
      <c r="A176" s="109" t="s">
        <v>1382</v>
      </c>
    </row>
    <row r="177" spans="1:1" x14ac:dyDescent="0.2">
      <c r="A177" s="109" t="s">
        <v>1381</v>
      </c>
    </row>
    <row r="178" spans="1:1" ht="15" x14ac:dyDescent="0.25">
      <c r="A178" s="110"/>
    </row>
    <row r="179" spans="1:1" ht="15" x14ac:dyDescent="0.25">
      <c r="A179" s="110"/>
    </row>
    <row r="180" spans="1:1" x14ac:dyDescent="0.2">
      <c r="A180" s="109" t="s">
        <v>1380</v>
      </c>
    </row>
    <row r="181" spans="1:1" x14ac:dyDescent="0.2">
      <c r="A181" s="109" t="s">
        <v>1379</v>
      </c>
    </row>
    <row r="182" spans="1:1" x14ac:dyDescent="0.2">
      <c r="A182" s="109" t="s">
        <v>1378</v>
      </c>
    </row>
    <row r="183" spans="1:1" x14ac:dyDescent="0.2">
      <c r="A183" s="109" t="s">
        <v>1377</v>
      </c>
    </row>
    <row r="184" spans="1:1" x14ac:dyDescent="0.2">
      <c r="A184" s="109" t="s">
        <v>1376</v>
      </c>
    </row>
    <row r="185" spans="1:1" x14ac:dyDescent="0.2">
      <c r="A185" s="109" t="s">
        <v>1375</v>
      </c>
    </row>
  </sheetData>
  <mergeCells count="154">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13:D13"/>
    <mergeCell ref="E13:K13"/>
    <mergeCell ref="B14:D14"/>
    <mergeCell ref="E14:K14"/>
    <mergeCell ref="A15:K15"/>
    <mergeCell ref="A16:K16"/>
    <mergeCell ref="B10:D10"/>
    <mergeCell ref="E10:K10"/>
    <mergeCell ref="B11:D11"/>
    <mergeCell ref="E11:K11"/>
    <mergeCell ref="B12:D12"/>
    <mergeCell ref="E12:K12"/>
    <mergeCell ref="A20:K20"/>
    <mergeCell ref="B21:C21"/>
    <mergeCell ref="D21:K21"/>
    <mergeCell ref="B22:C22"/>
    <mergeCell ref="D22:K22"/>
    <mergeCell ref="B23:C23"/>
    <mergeCell ref="D23:K23"/>
    <mergeCell ref="B17:C17"/>
    <mergeCell ref="D17:K17"/>
    <mergeCell ref="B18:C18"/>
    <mergeCell ref="D18:K18"/>
    <mergeCell ref="B19:C19"/>
    <mergeCell ref="D19:K19"/>
    <mergeCell ref="B27:C27"/>
    <mergeCell ref="D27:K27"/>
    <mergeCell ref="A28:K28"/>
    <mergeCell ref="B29:C29"/>
    <mergeCell ref="D29:K29"/>
    <mergeCell ref="B30:C30"/>
    <mergeCell ref="D30:K30"/>
    <mergeCell ref="B24:C24"/>
    <mergeCell ref="D24:K24"/>
    <mergeCell ref="B25:C25"/>
    <mergeCell ref="D25:K25"/>
    <mergeCell ref="B26:C26"/>
    <mergeCell ref="D26:K26"/>
    <mergeCell ref="B34:C34"/>
    <mergeCell ref="D34:K34"/>
    <mergeCell ref="A35:K35"/>
    <mergeCell ref="A36:C36"/>
    <mergeCell ref="B37:C37"/>
    <mergeCell ref="B38:C38"/>
    <mergeCell ref="B31:C31"/>
    <mergeCell ref="D31:K31"/>
    <mergeCell ref="A32:K32"/>
    <mergeCell ref="B33:C33"/>
    <mergeCell ref="D33:E33"/>
    <mergeCell ref="F33:G33"/>
    <mergeCell ref="H33:I33"/>
    <mergeCell ref="J33:K33"/>
    <mergeCell ref="J44:K44"/>
    <mergeCell ref="B45:C45"/>
    <mergeCell ref="D45:I45"/>
    <mergeCell ref="J45:K45"/>
    <mergeCell ref="B46:C46"/>
    <mergeCell ref="D46:I46"/>
    <mergeCell ref="J46:K46"/>
    <mergeCell ref="B39:C39"/>
    <mergeCell ref="B40:C40"/>
    <mergeCell ref="A41:K41"/>
    <mergeCell ref="A42:A50"/>
    <mergeCell ref="B42:K42"/>
    <mergeCell ref="B43:C43"/>
    <mergeCell ref="D43:I43"/>
    <mergeCell ref="J43:K43"/>
    <mergeCell ref="B44:C44"/>
    <mergeCell ref="D44:I44"/>
    <mergeCell ref="B49:C49"/>
    <mergeCell ref="D49:I49"/>
    <mergeCell ref="J49:K49"/>
    <mergeCell ref="B50:C50"/>
    <mergeCell ref="D50:I50"/>
    <mergeCell ref="J50:K50"/>
    <mergeCell ref="B47:C47"/>
    <mergeCell ref="D47:I47"/>
    <mergeCell ref="J47:K47"/>
    <mergeCell ref="B48:C48"/>
    <mergeCell ref="D48:I48"/>
    <mergeCell ref="J48:K48"/>
    <mergeCell ref="F67:G67"/>
    <mergeCell ref="H67:I67"/>
    <mergeCell ref="J67:K67"/>
    <mergeCell ref="B68:C68"/>
    <mergeCell ref="D68:E68"/>
    <mergeCell ref="F68:G68"/>
    <mergeCell ref="H68:I68"/>
    <mergeCell ref="J68:K68"/>
    <mergeCell ref="A64:K64"/>
    <mergeCell ref="A65:A75"/>
    <mergeCell ref="B65:K65"/>
    <mergeCell ref="B66:C66"/>
    <mergeCell ref="D66:E66"/>
    <mergeCell ref="F66:G66"/>
    <mergeCell ref="H66:I66"/>
    <mergeCell ref="J66:K66"/>
    <mergeCell ref="B67:C67"/>
    <mergeCell ref="D67:E67"/>
    <mergeCell ref="B69:C69"/>
    <mergeCell ref="D69:E69"/>
    <mergeCell ref="F69:G69"/>
    <mergeCell ref="H69:I69"/>
    <mergeCell ref="J69:K69"/>
    <mergeCell ref="B70:C70"/>
    <mergeCell ref="D70:E70"/>
    <mergeCell ref="F70:G70"/>
    <mergeCell ref="H70:I70"/>
    <mergeCell ref="J70:K70"/>
    <mergeCell ref="B71:C71"/>
    <mergeCell ref="D71:E71"/>
    <mergeCell ref="F71:G71"/>
    <mergeCell ref="H71:I71"/>
    <mergeCell ref="J71:K71"/>
    <mergeCell ref="B72:C72"/>
    <mergeCell ref="D72:E72"/>
    <mergeCell ref="F72:G72"/>
    <mergeCell ref="H72:I72"/>
    <mergeCell ref="J72:K72"/>
    <mergeCell ref="B77:C77"/>
    <mergeCell ref="D77:K77"/>
    <mergeCell ref="B75:C75"/>
    <mergeCell ref="D75:E75"/>
    <mergeCell ref="F75:G75"/>
    <mergeCell ref="H75:I75"/>
    <mergeCell ref="J75:K75"/>
    <mergeCell ref="A76:K76"/>
    <mergeCell ref="B73:C73"/>
    <mergeCell ref="D73:E73"/>
    <mergeCell ref="F73:G73"/>
    <mergeCell ref="H73:I73"/>
    <mergeCell ref="J73:K73"/>
    <mergeCell ref="B74:C74"/>
    <mergeCell ref="D74:E74"/>
    <mergeCell ref="F74:G74"/>
    <mergeCell ref="H74:I74"/>
    <mergeCell ref="J74:K74"/>
  </mergeCells>
  <conditionalFormatting sqref="J33:K33 D23 D25:D26">
    <cfRule type="containsText" dxfId="6" priority="2" stopIfTrue="1" operator="containsText" text="wybierz">
      <formula>NOT(ISERROR(SEARCH("wybierz",D23)))</formula>
    </cfRule>
  </conditionalFormatting>
  <conditionalFormatting sqref="F33:G33">
    <cfRule type="containsText" dxfId="5" priority="1" stopIfTrue="1" operator="containsText" text="wybierz">
      <formula>NOT(ISERROR(SEARCH("wybierz",F33)))</formula>
    </cfRule>
  </conditionalFormatting>
  <dataValidations count="6">
    <dataValidation type="list" allowBlank="1" showInputMessage="1" showErrorMessage="1" prompt="wybierz Program z listy" sqref="E10:K10 JA10:JG10 SW10:TC10 ACS10:ACY10 AMO10:AMU10 AWK10:AWQ10 BGG10:BGM10 BQC10:BQI10 BZY10:CAE10 CJU10:CKA10 CTQ10:CTW10 DDM10:DDS10 DNI10:DNO10 DXE10:DXK10 EHA10:EHG10 EQW10:ERC10 FAS10:FAY10 FKO10:FKU10 FUK10:FUQ10 GEG10:GEM10 GOC10:GOI10 GXY10:GYE10 HHU10:HIA10 HRQ10:HRW10 IBM10:IBS10 ILI10:ILO10 IVE10:IVK10 JFA10:JFG10 JOW10:JPC10 JYS10:JYY10 KIO10:KIU10 KSK10:KSQ10 LCG10:LCM10 LMC10:LMI10 LVY10:LWE10 MFU10:MGA10 MPQ10:MPW10 MZM10:MZS10 NJI10:NJO10 NTE10:NTK10 ODA10:ODG10 OMW10:ONC10 OWS10:OWY10 PGO10:PGU10 PQK10:PQQ10 QAG10:QAM10 QKC10:QKI10 QTY10:QUE10 RDU10:REA10 RNQ10:RNW10 RXM10:RXS10 SHI10:SHO10 SRE10:SRK10 TBA10:TBG10 TKW10:TLC10 TUS10:TUY10 UEO10:UEU10 UOK10:UOQ10 UYG10:UYM10 VIC10:VII10 VRY10:VSE10 WBU10:WCA10 WLQ10:WLW10 WVM10:WVS10 E65546:K65546 JA65546:JG65546 SW65546:TC65546 ACS65546:ACY65546 AMO65546:AMU65546 AWK65546:AWQ65546 BGG65546:BGM65546 BQC65546:BQI65546 BZY65546:CAE65546 CJU65546:CKA65546 CTQ65546:CTW65546 DDM65546:DDS65546 DNI65546:DNO65546 DXE65546:DXK65546 EHA65546:EHG65546 EQW65546:ERC65546 FAS65546:FAY65546 FKO65546:FKU65546 FUK65546:FUQ65546 GEG65546:GEM65546 GOC65546:GOI65546 GXY65546:GYE65546 HHU65546:HIA65546 HRQ65546:HRW65546 IBM65546:IBS65546 ILI65546:ILO65546 IVE65546:IVK65546 JFA65546:JFG65546 JOW65546:JPC65546 JYS65546:JYY65546 KIO65546:KIU65546 KSK65546:KSQ65546 LCG65546:LCM65546 LMC65546:LMI65546 LVY65546:LWE65546 MFU65546:MGA65546 MPQ65546:MPW65546 MZM65546:MZS65546 NJI65546:NJO65546 NTE65546:NTK65546 ODA65546:ODG65546 OMW65546:ONC65546 OWS65546:OWY65546 PGO65546:PGU65546 PQK65546:PQQ65546 QAG65546:QAM65546 QKC65546:QKI65546 QTY65546:QUE65546 RDU65546:REA65546 RNQ65546:RNW65546 RXM65546:RXS65546 SHI65546:SHO65546 SRE65546:SRK65546 TBA65546:TBG65546 TKW65546:TLC65546 TUS65546:TUY65546 UEO65546:UEU65546 UOK65546:UOQ65546 UYG65546:UYM65546 VIC65546:VII65546 VRY65546:VSE65546 WBU65546:WCA65546 WLQ65546:WLW65546 WVM65546:WVS65546 E131082:K131082 JA131082:JG131082 SW131082:TC131082 ACS131082:ACY131082 AMO131082:AMU131082 AWK131082:AWQ131082 BGG131082:BGM131082 BQC131082:BQI131082 BZY131082:CAE131082 CJU131082:CKA131082 CTQ131082:CTW131082 DDM131082:DDS131082 DNI131082:DNO131082 DXE131082:DXK131082 EHA131082:EHG131082 EQW131082:ERC131082 FAS131082:FAY131082 FKO131082:FKU131082 FUK131082:FUQ131082 GEG131082:GEM131082 GOC131082:GOI131082 GXY131082:GYE131082 HHU131082:HIA131082 HRQ131082:HRW131082 IBM131082:IBS131082 ILI131082:ILO131082 IVE131082:IVK131082 JFA131082:JFG131082 JOW131082:JPC131082 JYS131082:JYY131082 KIO131082:KIU131082 KSK131082:KSQ131082 LCG131082:LCM131082 LMC131082:LMI131082 LVY131082:LWE131082 MFU131082:MGA131082 MPQ131082:MPW131082 MZM131082:MZS131082 NJI131082:NJO131082 NTE131082:NTK131082 ODA131082:ODG131082 OMW131082:ONC131082 OWS131082:OWY131082 PGO131082:PGU131082 PQK131082:PQQ131082 QAG131082:QAM131082 QKC131082:QKI131082 QTY131082:QUE131082 RDU131082:REA131082 RNQ131082:RNW131082 RXM131082:RXS131082 SHI131082:SHO131082 SRE131082:SRK131082 TBA131082:TBG131082 TKW131082:TLC131082 TUS131082:TUY131082 UEO131082:UEU131082 UOK131082:UOQ131082 UYG131082:UYM131082 VIC131082:VII131082 VRY131082:VSE131082 WBU131082:WCA131082 WLQ131082:WLW131082 WVM131082:WVS131082 E196618:K196618 JA196618:JG196618 SW196618:TC196618 ACS196618:ACY196618 AMO196618:AMU196618 AWK196618:AWQ196618 BGG196618:BGM196618 BQC196618:BQI196618 BZY196618:CAE196618 CJU196618:CKA196618 CTQ196618:CTW196618 DDM196618:DDS196618 DNI196618:DNO196618 DXE196618:DXK196618 EHA196618:EHG196618 EQW196618:ERC196618 FAS196618:FAY196618 FKO196618:FKU196618 FUK196618:FUQ196618 GEG196618:GEM196618 GOC196618:GOI196618 GXY196618:GYE196618 HHU196618:HIA196618 HRQ196618:HRW196618 IBM196618:IBS196618 ILI196618:ILO196618 IVE196618:IVK196618 JFA196618:JFG196618 JOW196618:JPC196618 JYS196618:JYY196618 KIO196618:KIU196618 KSK196618:KSQ196618 LCG196618:LCM196618 LMC196618:LMI196618 LVY196618:LWE196618 MFU196618:MGA196618 MPQ196618:MPW196618 MZM196618:MZS196618 NJI196618:NJO196618 NTE196618:NTK196618 ODA196618:ODG196618 OMW196618:ONC196618 OWS196618:OWY196618 PGO196618:PGU196618 PQK196618:PQQ196618 QAG196618:QAM196618 QKC196618:QKI196618 QTY196618:QUE196618 RDU196618:REA196618 RNQ196618:RNW196618 RXM196618:RXS196618 SHI196618:SHO196618 SRE196618:SRK196618 TBA196618:TBG196618 TKW196618:TLC196618 TUS196618:TUY196618 UEO196618:UEU196618 UOK196618:UOQ196618 UYG196618:UYM196618 VIC196618:VII196618 VRY196618:VSE196618 WBU196618:WCA196618 WLQ196618:WLW196618 WVM196618:WVS196618 E262154:K262154 JA262154:JG262154 SW262154:TC262154 ACS262154:ACY262154 AMO262154:AMU262154 AWK262154:AWQ262154 BGG262154:BGM262154 BQC262154:BQI262154 BZY262154:CAE262154 CJU262154:CKA262154 CTQ262154:CTW262154 DDM262154:DDS262154 DNI262154:DNO262154 DXE262154:DXK262154 EHA262154:EHG262154 EQW262154:ERC262154 FAS262154:FAY262154 FKO262154:FKU262154 FUK262154:FUQ262154 GEG262154:GEM262154 GOC262154:GOI262154 GXY262154:GYE262154 HHU262154:HIA262154 HRQ262154:HRW262154 IBM262154:IBS262154 ILI262154:ILO262154 IVE262154:IVK262154 JFA262154:JFG262154 JOW262154:JPC262154 JYS262154:JYY262154 KIO262154:KIU262154 KSK262154:KSQ262154 LCG262154:LCM262154 LMC262154:LMI262154 LVY262154:LWE262154 MFU262154:MGA262154 MPQ262154:MPW262154 MZM262154:MZS262154 NJI262154:NJO262154 NTE262154:NTK262154 ODA262154:ODG262154 OMW262154:ONC262154 OWS262154:OWY262154 PGO262154:PGU262154 PQK262154:PQQ262154 QAG262154:QAM262154 QKC262154:QKI262154 QTY262154:QUE262154 RDU262154:REA262154 RNQ262154:RNW262154 RXM262154:RXS262154 SHI262154:SHO262154 SRE262154:SRK262154 TBA262154:TBG262154 TKW262154:TLC262154 TUS262154:TUY262154 UEO262154:UEU262154 UOK262154:UOQ262154 UYG262154:UYM262154 VIC262154:VII262154 VRY262154:VSE262154 WBU262154:WCA262154 WLQ262154:WLW262154 WVM262154:WVS262154 E327690:K327690 JA327690:JG327690 SW327690:TC327690 ACS327690:ACY327690 AMO327690:AMU327690 AWK327690:AWQ327690 BGG327690:BGM327690 BQC327690:BQI327690 BZY327690:CAE327690 CJU327690:CKA327690 CTQ327690:CTW327690 DDM327690:DDS327690 DNI327690:DNO327690 DXE327690:DXK327690 EHA327690:EHG327690 EQW327690:ERC327690 FAS327690:FAY327690 FKO327690:FKU327690 FUK327690:FUQ327690 GEG327690:GEM327690 GOC327690:GOI327690 GXY327690:GYE327690 HHU327690:HIA327690 HRQ327690:HRW327690 IBM327690:IBS327690 ILI327690:ILO327690 IVE327690:IVK327690 JFA327690:JFG327690 JOW327690:JPC327690 JYS327690:JYY327690 KIO327690:KIU327690 KSK327690:KSQ327690 LCG327690:LCM327690 LMC327690:LMI327690 LVY327690:LWE327690 MFU327690:MGA327690 MPQ327690:MPW327690 MZM327690:MZS327690 NJI327690:NJO327690 NTE327690:NTK327690 ODA327690:ODG327690 OMW327690:ONC327690 OWS327690:OWY327690 PGO327690:PGU327690 PQK327690:PQQ327690 QAG327690:QAM327690 QKC327690:QKI327690 QTY327690:QUE327690 RDU327690:REA327690 RNQ327690:RNW327690 RXM327690:RXS327690 SHI327690:SHO327690 SRE327690:SRK327690 TBA327690:TBG327690 TKW327690:TLC327690 TUS327690:TUY327690 UEO327690:UEU327690 UOK327690:UOQ327690 UYG327690:UYM327690 VIC327690:VII327690 VRY327690:VSE327690 WBU327690:WCA327690 WLQ327690:WLW327690 WVM327690:WVS327690 E393226:K393226 JA393226:JG393226 SW393226:TC393226 ACS393226:ACY393226 AMO393226:AMU393226 AWK393226:AWQ393226 BGG393226:BGM393226 BQC393226:BQI393226 BZY393226:CAE393226 CJU393226:CKA393226 CTQ393226:CTW393226 DDM393226:DDS393226 DNI393226:DNO393226 DXE393226:DXK393226 EHA393226:EHG393226 EQW393226:ERC393226 FAS393226:FAY393226 FKO393226:FKU393226 FUK393226:FUQ393226 GEG393226:GEM393226 GOC393226:GOI393226 GXY393226:GYE393226 HHU393226:HIA393226 HRQ393226:HRW393226 IBM393226:IBS393226 ILI393226:ILO393226 IVE393226:IVK393226 JFA393226:JFG393226 JOW393226:JPC393226 JYS393226:JYY393226 KIO393226:KIU393226 KSK393226:KSQ393226 LCG393226:LCM393226 LMC393226:LMI393226 LVY393226:LWE393226 MFU393226:MGA393226 MPQ393226:MPW393226 MZM393226:MZS393226 NJI393226:NJO393226 NTE393226:NTK393226 ODA393226:ODG393226 OMW393226:ONC393226 OWS393226:OWY393226 PGO393226:PGU393226 PQK393226:PQQ393226 QAG393226:QAM393226 QKC393226:QKI393226 QTY393226:QUE393226 RDU393226:REA393226 RNQ393226:RNW393226 RXM393226:RXS393226 SHI393226:SHO393226 SRE393226:SRK393226 TBA393226:TBG393226 TKW393226:TLC393226 TUS393226:TUY393226 UEO393226:UEU393226 UOK393226:UOQ393226 UYG393226:UYM393226 VIC393226:VII393226 VRY393226:VSE393226 WBU393226:WCA393226 WLQ393226:WLW393226 WVM393226:WVS393226 E458762:K458762 JA458762:JG458762 SW458762:TC458762 ACS458762:ACY458762 AMO458762:AMU458762 AWK458762:AWQ458762 BGG458762:BGM458762 BQC458762:BQI458762 BZY458762:CAE458762 CJU458762:CKA458762 CTQ458762:CTW458762 DDM458762:DDS458762 DNI458762:DNO458762 DXE458762:DXK458762 EHA458762:EHG458762 EQW458762:ERC458762 FAS458762:FAY458762 FKO458762:FKU458762 FUK458762:FUQ458762 GEG458762:GEM458762 GOC458762:GOI458762 GXY458762:GYE458762 HHU458762:HIA458762 HRQ458762:HRW458762 IBM458762:IBS458762 ILI458762:ILO458762 IVE458762:IVK458762 JFA458762:JFG458762 JOW458762:JPC458762 JYS458762:JYY458762 KIO458762:KIU458762 KSK458762:KSQ458762 LCG458762:LCM458762 LMC458762:LMI458762 LVY458762:LWE458762 MFU458762:MGA458762 MPQ458762:MPW458762 MZM458762:MZS458762 NJI458762:NJO458762 NTE458762:NTK458762 ODA458762:ODG458762 OMW458762:ONC458762 OWS458762:OWY458762 PGO458762:PGU458762 PQK458762:PQQ458762 QAG458762:QAM458762 QKC458762:QKI458762 QTY458762:QUE458762 RDU458762:REA458762 RNQ458762:RNW458762 RXM458762:RXS458762 SHI458762:SHO458762 SRE458762:SRK458762 TBA458762:TBG458762 TKW458762:TLC458762 TUS458762:TUY458762 UEO458762:UEU458762 UOK458762:UOQ458762 UYG458762:UYM458762 VIC458762:VII458762 VRY458762:VSE458762 WBU458762:WCA458762 WLQ458762:WLW458762 WVM458762:WVS458762 E524298:K524298 JA524298:JG524298 SW524298:TC524298 ACS524298:ACY524298 AMO524298:AMU524298 AWK524298:AWQ524298 BGG524298:BGM524298 BQC524298:BQI524298 BZY524298:CAE524298 CJU524298:CKA524298 CTQ524298:CTW524298 DDM524298:DDS524298 DNI524298:DNO524298 DXE524298:DXK524298 EHA524298:EHG524298 EQW524298:ERC524298 FAS524298:FAY524298 FKO524298:FKU524298 FUK524298:FUQ524298 GEG524298:GEM524298 GOC524298:GOI524298 GXY524298:GYE524298 HHU524298:HIA524298 HRQ524298:HRW524298 IBM524298:IBS524298 ILI524298:ILO524298 IVE524298:IVK524298 JFA524298:JFG524298 JOW524298:JPC524298 JYS524298:JYY524298 KIO524298:KIU524298 KSK524298:KSQ524298 LCG524298:LCM524298 LMC524298:LMI524298 LVY524298:LWE524298 MFU524298:MGA524298 MPQ524298:MPW524298 MZM524298:MZS524298 NJI524298:NJO524298 NTE524298:NTK524298 ODA524298:ODG524298 OMW524298:ONC524298 OWS524298:OWY524298 PGO524298:PGU524298 PQK524298:PQQ524298 QAG524298:QAM524298 QKC524298:QKI524298 QTY524298:QUE524298 RDU524298:REA524298 RNQ524298:RNW524298 RXM524298:RXS524298 SHI524298:SHO524298 SRE524298:SRK524298 TBA524298:TBG524298 TKW524298:TLC524298 TUS524298:TUY524298 UEO524298:UEU524298 UOK524298:UOQ524298 UYG524298:UYM524298 VIC524298:VII524298 VRY524298:VSE524298 WBU524298:WCA524298 WLQ524298:WLW524298 WVM524298:WVS524298 E589834:K589834 JA589834:JG589834 SW589834:TC589834 ACS589834:ACY589834 AMO589834:AMU589834 AWK589834:AWQ589834 BGG589834:BGM589834 BQC589834:BQI589834 BZY589834:CAE589834 CJU589834:CKA589834 CTQ589834:CTW589834 DDM589834:DDS589834 DNI589834:DNO589834 DXE589834:DXK589834 EHA589834:EHG589834 EQW589834:ERC589834 FAS589834:FAY589834 FKO589834:FKU589834 FUK589834:FUQ589834 GEG589834:GEM589834 GOC589834:GOI589834 GXY589834:GYE589834 HHU589834:HIA589834 HRQ589834:HRW589834 IBM589834:IBS589834 ILI589834:ILO589834 IVE589834:IVK589834 JFA589834:JFG589834 JOW589834:JPC589834 JYS589834:JYY589834 KIO589834:KIU589834 KSK589834:KSQ589834 LCG589834:LCM589834 LMC589834:LMI589834 LVY589834:LWE589834 MFU589834:MGA589834 MPQ589834:MPW589834 MZM589834:MZS589834 NJI589834:NJO589834 NTE589834:NTK589834 ODA589834:ODG589834 OMW589834:ONC589834 OWS589834:OWY589834 PGO589834:PGU589834 PQK589834:PQQ589834 QAG589834:QAM589834 QKC589834:QKI589834 QTY589834:QUE589834 RDU589834:REA589834 RNQ589834:RNW589834 RXM589834:RXS589834 SHI589834:SHO589834 SRE589834:SRK589834 TBA589834:TBG589834 TKW589834:TLC589834 TUS589834:TUY589834 UEO589834:UEU589834 UOK589834:UOQ589834 UYG589834:UYM589834 VIC589834:VII589834 VRY589834:VSE589834 WBU589834:WCA589834 WLQ589834:WLW589834 WVM589834:WVS589834 E655370:K655370 JA655370:JG655370 SW655370:TC655370 ACS655370:ACY655370 AMO655370:AMU655370 AWK655370:AWQ655370 BGG655370:BGM655370 BQC655370:BQI655370 BZY655370:CAE655370 CJU655370:CKA655370 CTQ655370:CTW655370 DDM655370:DDS655370 DNI655370:DNO655370 DXE655370:DXK655370 EHA655370:EHG655370 EQW655370:ERC655370 FAS655370:FAY655370 FKO655370:FKU655370 FUK655370:FUQ655370 GEG655370:GEM655370 GOC655370:GOI655370 GXY655370:GYE655370 HHU655370:HIA655370 HRQ655370:HRW655370 IBM655370:IBS655370 ILI655370:ILO655370 IVE655370:IVK655370 JFA655370:JFG655370 JOW655370:JPC655370 JYS655370:JYY655370 KIO655370:KIU655370 KSK655370:KSQ655370 LCG655370:LCM655370 LMC655370:LMI655370 LVY655370:LWE655370 MFU655370:MGA655370 MPQ655370:MPW655370 MZM655370:MZS655370 NJI655370:NJO655370 NTE655370:NTK655370 ODA655370:ODG655370 OMW655370:ONC655370 OWS655370:OWY655370 PGO655370:PGU655370 PQK655370:PQQ655370 QAG655370:QAM655370 QKC655370:QKI655370 QTY655370:QUE655370 RDU655370:REA655370 RNQ655370:RNW655370 RXM655370:RXS655370 SHI655370:SHO655370 SRE655370:SRK655370 TBA655370:TBG655370 TKW655370:TLC655370 TUS655370:TUY655370 UEO655370:UEU655370 UOK655370:UOQ655370 UYG655370:UYM655370 VIC655370:VII655370 VRY655370:VSE655370 WBU655370:WCA655370 WLQ655370:WLW655370 WVM655370:WVS655370 E720906:K720906 JA720906:JG720906 SW720906:TC720906 ACS720906:ACY720906 AMO720906:AMU720906 AWK720906:AWQ720906 BGG720906:BGM720906 BQC720906:BQI720906 BZY720906:CAE720906 CJU720906:CKA720906 CTQ720906:CTW720906 DDM720906:DDS720906 DNI720906:DNO720906 DXE720906:DXK720906 EHA720906:EHG720906 EQW720906:ERC720906 FAS720906:FAY720906 FKO720906:FKU720906 FUK720906:FUQ720906 GEG720906:GEM720906 GOC720906:GOI720906 GXY720906:GYE720906 HHU720906:HIA720906 HRQ720906:HRW720906 IBM720906:IBS720906 ILI720906:ILO720906 IVE720906:IVK720906 JFA720906:JFG720906 JOW720906:JPC720906 JYS720906:JYY720906 KIO720906:KIU720906 KSK720906:KSQ720906 LCG720906:LCM720906 LMC720906:LMI720906 LVY720906:LWE720906 MFU720906:MGA720906 MPQ720906:MPW720906 MZM720906:MZS720906 NJI720906:NJO720906 NTE720906:NTK720906 ODA720906:ODG720906 OMW720906:ONC720906 OWS720906:OWY720906 PGO720906:PGU720906 PQK720906:PQQ720906 QAG720906:QAM720906 QKC720906:QKI720906 QTY720906:QUE720906 RDU720906:REA720906 RNQ720906:RNW720906 RXM720906:RXS720906 SHI720906:SHO720906 SRE720906:SRK720906 TBA720906:TBG720906 TKW720906:TLC720906 TUS720906:TUY720906 UEO720906:UEU720906 UOK720906:UOQ720906 UYG720906:UYM720906 VIC720906:VII720906 VRY720906:VSE720906 WBU720906:WCA720906 WLQ720906:WLW720906 WVM720906:WVS720906 E786442:K786442 JA786442:JG786442 SW786442:TC786442 ACS786442:ACY786442 AMO786442:AMU786442 AWK786442:AWQ786442 BGG786442:BGM786442 BQC786442:BQI786442 BZY786442:CAE786442 CJU786442:CKA786442 CTQ786442:CTW786442 DDM786442:DDS786442 DNI786442:DNO786442 DXE786442:DXK786442 EHA786442:EHG786442 EQW786442:ERC786442 FAS786442:FAY786442 FKO786442:FKU786442 FUK786442:FUQ786442 GEG786442:GEM786442 GOC786442:GOI786442 GXY786442:GYE786442 HHU786442:HIA786442 HRQ786442:HRW786442 IBM786442:IBS786442 ILI786442:ILO786442 IVE786442:IVK786442 JFA786442:JFG786442 JOW786442:JPC786442 JYS786442:JYY786442 KIO786442:KIU786442 KSK786442:KSQ786442 LCG786442:LCM786442 LMC786442:LMI786442 LVY786442:LWE786442 MFU786442:MGA786442 MPQ786442:MPW786442 MZM786442:MZS786442 NJI786442:NJO786442 NTE786442:NTK786442 ODA786442:ODG786442 OMW786442:ONC786442 OWS786442:OWY786442 PGO786442:PGU786442 PQK786442:PQQ786442 QAG786442:QAM786442 QKC786442:QKI786442 QTY786442:QUE786442 RDU786442:REA786442 RNQ786442:RNW786442 RXM786442:RXS786442 SHI786442:SHO786442 SRE786442:SRK786442 TBA786442:TBG786442 TKW786442:TLC786442 TUS786442:TUY786442 UEO786442:UEU786442 UOK786442:UOQ786442 UYG786442:UYM786442 VIC786442:VII786442 VRY786442:VSE786442 WBU786442:WCA786442 WLQ786442:WLW786442 WVM786442:WVS786442 E851978:K851978 JA851978:JG851978 SW851978:TC851978 ACS851978:ACY851978 AMO851978:AMU851978 AWK851978:AWQ851978 BGG851978:BGM851978 BQC851978:BQI851978 BZY851978:CAE851978 CJU851978:CKA851978 CTQ851978:CTW851978 DDM851978:DDS851978 DNI851978:DNO851978 DXE851978:DXK851978 EHA851978:EHG851978 EQW851978:ERC851978 FAS851978:FAY851978 FKO851978:FKU851978 FUK851978:FUQ851978 GEG851978:GEM851978 GOC851978:GOI851978 GXY851978:GYE851978 HHU851978:HIA851978 HRQ851978:HRW851978 IBM851978:IBS851978 ILI851978:ILO851978 IVE851978:IVK851978 JFA851978:JFG851978 JOW851978:JPC851978 JYS851978:JYY851978 KIO851978:KIU851978 KSK851978:KSQ851978 LCG851978:LCM851978 LMC851978:LMI851978 LVY851978:LWE851978 MFU851978:MGA851978 MPQ851978:MPW851978 MZM851978:MZS851978 NJI851978:NJO851978 NTE851978:NTK851978 ODA851978:ODG851978 OMW851978:ONC851978 OWS851978:OWY851978 PGO851978:PGU851978 PQK851978:PQQ851978 QAG851978:QAM851978 QKC851978:QKI851978 QTY851978:QUE851978 RDU851978:REA851978 RNQ851978:RNW851978 RXM851978:RXS851978 SHI851978:SHO851978 SRE851978:SRK851978 TBA851978:TBG851978 TKW851978:TLC851978 TUS851978:TUY851978 UEO851978:UEU851978 UOK851978:UOQ851978 UYG851978:UYM851978 VIC851978:VII851978 VRY851978:VSE851978 WBU851978:WCA851978 WLQ851978:WLW851978 WVM851978:WVS851978 E917514:K917514 JA917514:JG917514 SW917514:TC917514 ACS917514:ACY917514 AMO917514:AMU917514 AWK917514:AWQ917514 BGG917514:BGM917514 BQC917514:BQI917514 BZY917514:CAE917514 CJU917514:CKA917514 CTQ917514:CTW917514 DDM917514:DDS917514 DNI917514:DNO917514 DXE917514:DXK917514 EHA917514:EHG917514 EQW917514:ERC917514 FAS917514:FAY917514 FKO917514:FKU917514 FUK917514:FUQ917514 GEG917514:GEM917514 GOC917514:GOI917514 GXY917514:GYE917514 HHU917514:HIA917514 HRQ917514:HRW917514 IBM917514:IBS917514 ILI917514:ILO917514 IVE917514:IVK917514 JFA917514:JFG917514 JOW917514:JPC917514 JYS917514:JYY917514 KIO917514:KIU917514 KSK917514:KSQ917514 LCG917514:LCM917514 LMC917514:LMI917514 LVY917514:LWE917514 MFU917514:MGA917514 MPQ917514:MPW917514 MZM917514:MZS917514 NJI917514:NJO917514 NTE917514:NTK917514 ODA917514:ODG917514 OMW917514:ONC917514 OWS917514:OWY917514 PGO917514:PGU917514 PQK917514:PQQ917514 QAG917514:QAM917514 QKC917514:QKI917514 QTY917514:QUE917514 RDU917514:REA917514 RNQ917514:RNW917514 RXM917514:RXS917514 SHI917514:SHO917514 SRE917514:SRK917514 TBA917514:TBG917514 TKW917514:TLC917514 TUS917514:TUY917514 UEO917514:UEU917514 UOK917514:UOQ917514 UYG917514:UYM917514 VIC917514:VII917514 VRY917514:VSE917514 WBU917514:WCA917514 WLQ917514:WLW917514 WVM917514:WVS917514 E983050:K983050 JA983050:JG983050 SW983050:TC983050 ACS983050:ACY983050 AMO983050:AMU983050 AWK983050:AWQ983050 BGG983050:BGM983050 BQC983050:BQI983050 BZY983050:CAE983050 CJU983050:CKA983050 CTQ983050:CTW983050 DDM983050:DDS983050 DNI983050:DNO983050 DXE983050:DXK983050 EHA983050:EHG983050 EQW983050:ERC983050 FAS983050:FAY983050 FKO983050:FKU983050 FUK983050:FUQ983050 GEG983050:GEM983050 GOC983050:GOI983050 GXY983050:GYE983050 HHU983050:HIA983050 HRQ983050:HRW983050 IBM983050:IBS983050 ILI983050:ILO983050 IVE983050:IVK983050 JFA983050:JFG983050 JOW983050:JPC983050 JYS983050:JYY983050 KIO983050:KIU983050 KSK983050:KSQ983050 LCG983050:LCM983050 LMC983050:LMI983050 LVY983050:LWE983050 MFU983050:MGA983050 MPQ983050:MPW983050 MZM983050:MZS983050 NJI983050:NJO983050 NTE983050:NTK983050 ODA983050:ODG983050 OMW983050:ONC983050 OWS983050:OWY983050 PGO983050:PGU983050 PQK983050:PQQ983050 QAG983050:QAM983050 QKC983050:QKI983050 QTY983050:QUE983050 RDU983050:REA983050 RNQ983050:RNW983050 RXM983050:RXS983050 SHI983050:SHO983050 SRE983050:SRK983050 TBA983050:TBG983050 TKW983050:TLC983050 TUS983050:TUY983050 UEO983050:UEU983050 UOK983050:UOQ983050 UYG983050:UYM983050 VIC983050:VII983050 VRY983050:VSE983050 WBU983050:WCA983050 WLQ983050:WLW983050 WVM983050:WVS983050">
      <formula1>$A$105:$A$122</formula1>
    </dataValidation>
    <dataValidation type="list" allowBlank="1" showInputMessage="1" showErrorMessage="1" prompt="wybierz PI z listy" sqref="D23:K23 IZ23:JG23 SV23:TC23 ACR23:ACY23 AMN23:AMU23 AWJ23:AWQ23 BGF23:BGM23 BQB23:BQI23 BZX23:CAE23 CJT23:CKA23 CTP23:CTW23 DDL23:DDS23 DNH23:DNO23 DXD23:DXK23 EGZ23:EHG23 EQV23:ERC23 FAR23:FAY23 FKN23:FKU23 FUJ23:FUQ23 GEF23:GEM23 GOB23:GOI23 GXX23:GYE23 HHT23:HIA23 HRP23:HRW23 IBL23:IBS23 ILH23:ILO23 IVD23:IVK23 JEZ23:JFG23 JOV23:JPC23 JYR23:JYY23 KIN23:KIU23 KSJ23:KSQ23 LCF23:LCM23 LMB23:LMI23 LVX23:LWE23 MFT23:MGA23 MPP23:MPW23 MZL23:MZS23 NJH23:NJO23 NTD23:NTK23 OCZ23:ODG23 OMV23:ONC23 OWR23:OWY23 PGN23:PGU23 PQJ23:PQQ23 QAF23:QAM23 QKB23:QKI23 QTX23:QUE23 RDT23:REA23 RNP23:RNW23 RXL23:RXS23 SHH23:SHO23 SRD23:SRK23 TAZ23:TBG23 TKV23:TLC23 TUR23:TUY23 UEN23:UEU23 UOJ23:UOQ23 UYF23:UYM23 VIB23:VII23 VRX23:VSE23 WBT23:WCA23 WLP23:WLW23 WVL23:WVS23 D65559:K65559 IZ65559:JG65559 SV65559:TC65559 ACR65559:ACY65559 AMN65559:AMU65559 AWJ65559:AWQ65559 BGF65559:BGM65559 BQB65559:BQI65559 BZX65559:CAE65559 CJT65559:CKA65559 CTP65559:CTW65559 DDL65559:DDS65559 DNH65559:DNO65559 DXD65559:DXK65559 EGZ65559:EHG65559 EQV65559:ERC65559 FAR65559:FAY65559 FKN65559:FKU65559 FUJ65559:FUQ65559 GEF65559:GEM65559 GOB65559:GOI65559 GXX65559:GYE65559 HHT65559:HIA65559 HRP65559:HRW65559 IBL65559:IBS65559 ILH65559:ILO65559 IVD65559:IVK65559 JEZ65559:JFG65559 JOV65559:JPC65559 JYR65559:JYY65559 KIN65559:KIU65559 KSJ65559:KSQ65559 LCF65559:LCM65559 LMB65559:LMI65559 LVX65559:LWE65559 MFT65559:MGA65559 MPP65559:MPW65559 MZL65559:MZS65559 NJH65559:NJO65559 NTD65559:NTK65559 OCZ65559:ODG65559 OMV65559:ONC65559 OWR65559:OWY65559 PGN65559:PGU65559 PQJ65559:PQQ65559 QAF65559:QAM65559 QKB65559:QKI65559 QTX65559:QUE65559 RDT65559:REA65559 RNP65559:RNW65559 RXL65559:RXS65559 SHH65559:SHO65559 SRD65559:SRK65559 TAZ65559:TBG65559 TKV65559:TLC65559 TUR65559:TUY65559 UEN65559:UEU65559 UOJ65559:UOQ65559 UYF65559:UYM65559 VIB65559:VII65559 VRX65559:VSE65559 WBT65559:WCA65559 WLP65559:WLW65559 WVL65559:WVS65559 D131095:K131095 IZ131095:JG131095 SV131095:TC131095 ACR131095:ACY131095 AMN131095:AMU131095 AWJ131095:AWQ131095 BGF131095:BGM131095 BQB131095:BQI131095 BZX131095:CAE131095 CJT131095:CKA131095 CTP131095:CTW131095 DDL131095:DDS131095 DNH131095:DNO131095 DXD131095:DXK131095 EGZ131095:EHG131095 EQV131095:ERC131095 FAR131095:FAY131095 FKN131095:FKU131095 FUJ131095:FUQ131095 GEF131095:GEM131095 GOB131095:GOI131095 GXX131095:GYE131095 HHT131095:HIA131095 HRP131095:HRW131095 IBL131095:IBS131095 ILH131095:ILO131095 IVD131095:IVK131095 JEZ131095:JFG131095 JOV131095:JPC131095 JYR131095:JYY131095 KIN131095:KIU131095 KSJ131095:KSQ131095 LCF131095:LCM131095 LMB131095:LMI131095 LVX131095:LWE131095 MFT131095:MGA131095 MPP131095:MPW131095 MZL131095:MZS131095 NJH131095:NJO131095 NTD131095:NTK131095 OCZ131095:ODG131095 OMV131095:ONC131095 OWR131095:OWY131095 PGN131095:PGU131095 PQJ131095:PQQ131095 QAF131095:QAM131095 QKB131095:QKI131095 QTX131095:QUE131095 RDT131095:REA131095 RNP131095:RNW131095 RXL131095:RXS131095 SHH131095:SHO131095 SRD131095:SRK131095 TAZ131095:TBG131095 TKV131095:TLC131095 TUR131095:TUY131095 UEN131095:UEU131095 UOJ131095:UOQ131095 UYF131095:UYM131095 VIB131095:VII131095 VRX131095:VSE131095 WBT131095:WCA131095 WLP131095:WLW131095 WVL131095:WVS131095 D196631:K196631 IZ196631:JG196631 SV196631:TC196631 ACR196631:ACY196631 AMN196631:AMU196631 AWJ196631:AWQ196631 BGF196631:BGM196631 BQB196631:BQI196631 BZX196631:CAE196631 CJT196631:CKA196631 CTP196631:CTW196631 DDL196631:DDS196631 DNH196631:DNO196631 DXD196631:DXK196631 EGZ196631:EHG196631 EQV196631:ERC196631 FAR196631:FAY196631 FKN196631:FKU196631 FUJ196631:FUQ196631 GEF196631:GEM196631 GOB196631:GOI196631 GXX196631:GYE196631 HHT196631:HIA196631 HRP196631:HRW196631 IBL196631:IBS196631 ILH196631:ILO196631 IVD196631:IVK196631 JEZ196631:JFG196631 JOV196631:JPC196631 JYR196631:JYY196631 KIN196631:KIU196631 KSJ196631:KSQ196631 LCF196631:LCM196631 LMB196631:LMI196631 LVX196631:LWE196631 MFT196631:MGA196631 MPP196631:MPW196631 MZL196631:MZS196631 NJH196631:NJO196631 NTD196631:NTK196631 OCZ196631:ODG196631 OMV196631:ONC196631 OWR196631:OWY196631 PGN196631:PGU196631 PQJ196631:PQQ196631 QAF196631:QAM196631 QKB196631:QKI196631 QTX196631:QUE196631 RDT196631:REA196631 RNP196631:RNW196631 RXL196631:RXS196631 SHH196631:SHO196631 SRD196631:SRK196631 TAZ196631:TBG196631 TKV196631:TLC196631 TUR196631:TUY196631 UEN196631:UEU196631 UOJ196631:UOQ196631 UYF196631:UYM196631 VIB196631:VII196631 VRX196631:VSE196631 WBT196631:WCA196631 WLP196631:WLW196631 WVL196631:WVS196631 D262167:K262167 IZ262167:JG262167 SV262167:TC262167 ACR262167:ACY262167 AMN262167:AMU262167 AWJ262167:AWQ262167 BGF262167:BGM262167 BQB262167:BQI262167 BZX262167:CAE262167 CJT262167:CKA262167 CTP262167:CTW262167 DDL262167:DDS262167 DNH262167:DNO262167 DXD262167:DXK262167 EGZ262167:EHG262167 EQV262167:ERC262167 FAR262167:FAY262167 FKN262167:FKU262167 FUJ262167:FUQ262167 GEF262167:GEM262167 GOB262167:GOI262167 GXX262167:GYE262167 HHT262167:HIA262167 HRP262167:HRW262167 IBL262167:IBS262167 ILH262167:ILO262167 IVD262167:IVK262167 JEZ262167:JFG262167 JOV262167:JPC262167 JYR262167:JYY262167 KIN262167:KIU262167 KSJ262167:KSQ262167 LCF262167:LCM262167 LMB262167:LMI262167 LVX262167:LWE262167 MFT262167:MGA262167 MPP262167:MPW262167 MZL262167:MZS262167 NJH262167:NJO262167 NTD262167:NTK262167 OCZ262167:ODG262167 OMV262167:ONC262167 OWR262167:OWY262167 PGN262167:PGU262167 PQJ262167:PQQ262167 QAF262167:QAM262167 QKB262167:QKI262167 QTX262167:QUE262167 RDT262167:REA262167 RNP262167:RNW262167 RXL262167:RXS262167 SHH262167:SHO262167 SRD262167:SRK262167 TAZ262167:TBG262167 TKV262167:TLC262167 TUR262167:TUY262167 UEN262167:UEU262167 UOJ262167:UOQ262167 UYF262167:UYM262167 VIB262167:VII262167 VRX262167:VSE262167 WBT262167:WCA262167 WLP262167:WLW262167 WVL262167:WVS262167 D327703:K327703 IZ327703:JG327703 SV327703:TC327703 ACR327703:ACY327703 AMN327703:AMU327703 AWJ327703:AWQ327703 BGF327703:BGM327703 BQB327703:BQI327703 BZX327703:CAE327703 CJT327703:CKA327703 CTP327703:CTW327703 DDL327703:DDS327703 DNH327703:DNO327703 DXD327703:DXK327703 EGZ327703:EHG327703 EQV327703:ERC327703 FAR327703:FAY327703 FKN327703:FKU327703 FUJ327703:FUQ327703 GEF327703:GEM327703 GOB327703:GOI327703 GXX327703:GYE327703 HHT327703:HIA327703 HRP327703:HRW327703 IBL327703:IBS327703 ILH327703:ILO327703 IVD327703:IVK327703 JEZ327703:JFG327703 JOV327703:JPC327703 JYR327703:JYY327703 KIN327703:KIU327703 KSJ327703:KSQ327703 LCF327703:LCM327703 LMB327703:LMI327703 LVX327703:LWE327703 MFT327703:MGA327703 MPP327703:MPW327703 MZL327703:MZS327703 NJH327703:NJO327703 NTD327703:NTK327703 OCZ327703:ODG327703 OMV327703:ONC327703 OWR327703:OWY327703 PGN327703:PGU327703 PQJ327703:PQQ327703 QAF327703:QAM327703 QKB327703:QKI327703 QTX327703:QUE327703 RDT327703:REA327703 RNP327703:RNW327703 RXL327703:RXS327703 SHH327703:SHO327703 SRD327703:SRK327703 TAZ327703:TBG327703 TKV327703:TLC327703 TUR327703:TUY327703 UEN327703:UEU327703 UOJ327703:UOQ327703 UYF327703:UYM327703 VIB327703:VII327703 VRX327703:VSE327703 WBT327703:WCA327703 WLP327703:WLW327703 WVL327703:WVS327703 D393239:K393239 IZ393239:JG393239 SV393239:TC393239 ACR393239:ACY393239 AMN393239:AMU393239 AWJ393239:AWQ393239 BGF393239:BGM393239 BQB393239:BQI393239 BZX393239:CAE393239 CJT393239:CKA393239 CTP393239:CTW393239 DDL393239:DDS393239 DNH393239:DNO393239 DXD393239:DXK393239 EGZ393239:EHG393239 EQV393239:ERC393239 FAR393239:FAY393239 FKN393239:FKU393239 FUJ393239:FUQ393239 GEF393239:GEM393239 GOB393239:GOI393239 GXX393239:GYE393239 HHT393239:HIA393239 HRP393239:HRW393239 IBL393239:IBS393239 ILH393239:ILO393239 IVD393239:IVK393239 JEZ393239:JFG393239 JOV393239:JPC393239 JYR393239:JYY393239 KIN393239:KIU393239 KSJ393239:KSQ393239 LCF393239:LCM393239 LMB393239:LMI393239 LVX393239:LWE393239 MFT393239:MGA393239 MPP393239:MPW393239 MZL393239:MZS393239 NJH393239:NJO393239 NTD393239:NTK393239 OCZ393239:ODG393239 OMV393239:ONC393239 OWR393239:OWY393239 PGN393239:PGU393239 PQJ393239:PQQ393239 QAF393239:QAM393239 QKB393239:QKI393239 QTX393239:QUE393239 RDT393239:REA393239 RNP393239:RNW393239 RXL393239:RXS393239 SHH393239:SHO393239 SRD393239:SRK393239 TAZ393239:TBG393239 TKV393239:TLC393239 TUR393239:TUY393239 UEN393239:UEU393239 UOJ393239:UOQ393239 UYF393239:UYM393239 VIB393239:VII393239 VRX393239:VSE393239 WBT393239:WCA393239 WLP393239:WLW393239 WVL393239:WVS393239 D458775:K458775 IZ458775:JG458775 SV458775:TC458775 ACR458775:ACY458775 AMN458775:AMU458775 AWJ458775:AWQ458775 BGF458775:BGM458775 BQB458775:BQI458775 BZX458775:CAE458775 CJT458775:CKA458775 CTP458775:CTW458775 DDL458775:DDS458775 DNH458775:DNO458775 DXD458775:DXK458775 EGZ458775:EHG458775 EQV458775:ERC458775 FAR458775:FAY458775 FKN458775:FKU458775 FUJ458775:FUQ458775 GEF458775:GEM458775 GOB458775:GOI458775 GXX458775:GYE458775 HHT458775:HIA458775 HRP458775:HRW458775 IBL458775:IBS458775 ILH458775:ILO458775 IVD458775:IVK458775 JEZ458775:JFG458775 JOV458775:JPC458775 JYR458775:JYY458775 KIN458775:KIU458775 KSJ458775:KSQ458775 LCF458775:LCM458775 LMB458775:LMI458775 LVX458775:LWE458775 MFT458775:MGA458775 MPP458775:MPW458775 MZL458775:MZS458775 NJH458775:NJO458775 NTD458775:NTK458775 OCZ458775:ODG458775 OMV458775:ONC458775 OWR458775:OWY458775 PGN458775:PGU458775 PQJ458775:PQQ458775 QAF458775:QAM458775 QKB458775:QKI458775 QTX458775:QUE458775 RDT458775:REA458775 RNP458775:RNW458775 RXL458775:RXS458775 SHH458775:SHO458775 SRD458775:SRK458775 TAZ458775:TBG458775 TKV458775:TLC458775 TUR458775:TUY458775 UEN458775:UEU458775 UOJ458775:UOQ458775 UYF458775:UYM458775 VIB458775:VII458775 VRX458775:VSE458775 WBT458775:WCA458775 WLP458775:WLW458775 WVL458775:WVS458775 D524311:K524311 IZ524311:JG524311 SV524311:TC524311 ACR524311:ACY524311 AMN524311:AMU524311 AWJ524311:AWQ524311 BGF524311:BGM524311 BQB524311:BQI524311 BZX524311:CAE524311 CJT524311:CKA524311 CTP524311:CTW524311 DDL524311:DDS524311 DNH524311:DNO524311 DXD524311:DXK524311 EGZ524311:EHG524311 EQV524311:ERC524311 FAR524311:FAY524311 FKN524311:FKU524311 FUJ524311:FUQ524311 GEF524311:GEM524311 GOB524311:GOI524311 GXX524311:GYE524311 HHT524311:HIA524311 HRP524311:HRW524311 IBL524311:IBS524311 ILH524311:ILO524311 IVD524311:IVK524311 JEZ524311:JFG524311 JOV524311:JPC524311 JYR524311:JYY524311 KIN524311:KIU524311 KSJ524311:KSQ524311 LCF524311:LCM524311 LMB524311:LMI524311 LVX524311:LWE524311 MFT524311:MGA524311 MPP524311:MPW524311 MZL524311:MZS524311 NJH524311:NJO524311 NTD524311:NTK524311 OCZ524311:ODG524311 OMV524311:ONC524311 OWR524311:OWY524311 PGN524311:PGU524311 PQJ524311:PQQ524311 QAF524311:QAM524311 QKB524311:QKI524311 QTX524311:QUE524311 RDT524311:REA524311 RNP524311:RNW524311 RXL524311:RXS524311 SHH524311:SHO524311 SRD524311:SRK524311 TAZ524311:TBG524311 TKV524311:TLC524311 TUR524311:TUY524311 UEN524311:UEU524311 UOJ524311:UOQ524311 UYF524311:UYM524311 VIB524311:VII524311 VRX524311:VSE524311 WBT524311:WCA524311 WLP524311:WLW524311 WVL524311:WVS524311 D589847:K589847 IZ589847:JG589847 SV589847:TC589847 ACR589847:ACY589847 AMN589847:AMU589847 AWJ589847:AWQ589847 BGF589847:BGM589847 BQB589847:BQI589847 BZX589847:CAE589847 CJT589847:CKA589847 CTP589847:CTW589847 DDL589847:DDS589847 DNH589847:DNO589847 DXD589847:DXK589847 EGZ589847:EHG589847 EQV589847:ERC589847 FAR589847:FAY589847 FKN589847:FKU589847 FUJ589847:FUQ589847 GEF589847:GEM589847 GOB589847:GOI589847 GXX589847:GYE589847 HHT589847:HIA589847 HRP589847:HRW589847 IBL589847:IBS589847 ILH589847:ILO589847 IVD589847:IVK589847 JEZ589847:JFG589847 JOV589847:JPC589847 JYR589847:JYY589847 KIN589847:KIU589847 KSJ589847:KSQ589847 LCF589847:LCM589847 LMB589847:LMI589847 LVX589847:LWE589847 MFT589847:MGA589847 MPP589847:MPW589847 MZL589847:MZS589847 NJH589847:NJO589847 NTD589847:NTK589847 OCZ589847:ODG589847 OMV589847:ONC589847 OWR589847:OWY589847 PGN589847:PGU589847 PQJ589847:PQQ589847 QAF589847:QAM589847 QKB589847:QKI589847 QTX589847:QUE589847 RDT589847:REA589847 RNP589847:RNW589847 RXL589847:RXS589847 SHH589847:SHO589847 SRD589847:SRK589847 TAZ589847:TBG589847 TKV589847:TLC589847 TUR589847:TUY589847 UEN589847:UEU589847 UOJ589847:UOQ589847 UYF589847:UYM589847 VIB589847:VII589847 VRX589847:VSE589847 WBT589847:WCA589847 WLP589847:WLW589847 WVL589847:WVS589847 D655383:K655383 IZ655383:JG655383 SV655383:TC655383 ACR655383:ACY655383 AMN655383:AMU655383 AWJ655383:AWQ655383 BGF655383:BGM655383 BQB655383:BQI655383 BZX655383:CAE655383 CJT655383:CKA655383 CTP655383:CTW655383 DDL655383:DDS655383 DNH655383:DNO655383 DXD655383:DXK655383 EGZ655383:EHG655383 EQV655383:ERC655383 FAR655383:FAY655383 FKN655383:FKU655383 FUJ655383:FUQ655383 GEF655383:GEM655383 GOB655383:GOI655383 GXX655383:GYE655383 HHT655383:HIA655383 HRP655383:HRW655383 IBL655383:IBS655383 ILH655383:ILO655383 IVD655383:IVK655383 JEZ655383:JFG655383 JOV655383:JPC655383 JYR655383:JYY655383 KIN655383:KIU655383 KSJ655383:KSQ655383 LCF655383:LCM655383 LMB655383:LMI655383 LVX655383:LWE655383 MFT655383:MGA655383 MPP655383:MPW655383 MZL655383:MZS655383 NJH655383:NJO655383 NTD655383:NTK655383 OCZ655383:ODG655383 OMV655383:ONC655383 OWR655383:OWY655383 PGN655383:PGU655383 PQJ655383:PQQ655383 QAF655383:QAM655383 QKB655383:QKI655383 QTX655383:QUE655383 RDT655383:REA655383 RNP655383:RNW655383 RXL655383:RXS655383 SHH655383:SHO655383 SRD655383:SRK655383 TAZ655383:TBG655383 TKV655383:TLC655383 TUR655383:TUY655383 UEN655383:UEU655383 UOJ655383:UOQ655383 UYF655383:UYM655383 VIB655383:VII655383 VRX655383:VSE655383 WBT655383:WCA655383 WLP655383:WLW655383 WVL655383:WVS655383 D720919:K720919 IZ720919:JG720919 SV720919:TC720919 ACR720919:ACY720919 AMN720919:AMU720919 AWJ720919:AWQ720919 BGF720919:BGM720919 BQB720919:BQI720919 BZX720919:CAE720919 CJT720919:CKA720919 CTP720919:CTW720919 DDL720919:DDS720919 DNH720919:DNO720919 DXD720919:DXK720919 EGZ720919:EHG720919 EQV720919:ERC720919 FAR720919:FAY720919 FKN720919:FKU720919 FUJ720919:FUQ720919 GEF720919:GEM720919 GOB720919:GOI720919 GXX720919:GYE720919 HHT720919:HIA720919 HRP720919:HRW720919 IBL720919:IBS720919 ILH720919:ILO720919 IVD720919:IVK720919 JEZ720919:JFG720919 JOV720919:JPC720919 JYR720919:JYY720919 KIN720919:KIU720919 KSJ720919:KSQ720919 LCF720919:LCM720919 LMB720919:LMI720919 LVX720919:LWE720919 MFT720919:MGA720919 MPP720919:MPW720919 MZL720919:MZS720919 NJH720919:NJO720919 NTD720919:NTK720919 OCZ720919:ODG720919 OMV720919:ONC720919 OWR720919:OWY720919 PGN720919:PGU720919 PQJ720919:PQQ720919 QAF720919:QAM720919 QKB720919:QKI720919 QTX720919:QUE720919 RDT720919:REA720919 RNP720919:RNW720919 RXL720919:RXS720919 SHH720919:SHO720919 SRD720919:SRK720919 TAZ720919:TBG720919 TKV720919:TLC720919 TUR720919:TUY720919 UEN720919:UEU720919 UOJ720919:UOQ720919 UYF720919:UYM720919 VIB720919:VII720919 VRX720919:VSE720919 WBT720919:WCA720919 WLP720919:WLW720919 WVL720919:WVS720919 D786455:K786455 IZ786455:JG786455 SV786455:TC786455 ACR786455:ACY786455 AMN786455:AMU786455 AWJ786455:AWQ786455 BGF786455:BGM786455 BQB786455:BQI786455 BZX786455:CAE786455 CJT786455:CKA786455 CTP786455:CTW786455 DDL786455:DDS786455 DNH786455:DNO786455 DXD786455:DXK786455 EGZ786455:EHG786455 EQV786455:ERC786455 FAR786455:FAY786455 FKN786455:FKU786455 FUJ786455:FUQ786455 GEF786455:GEM786455 GOB786455:GOI786455 GXX786455:GYE786455 HHT786455:HIA786455 HRP786455:HRW786455 IBL786455:IBS786455 ILH786455:ILO786455 IVD786455:IVK786455 JEZ786455:JFG786455 JOV786455:JPC786455 JYR786455:JYY786455 KIN786455:KIU786455 KSJ786455:KSQ786455 LCF786455:LCM786455 LMB786455:LMI786455 LVX786455:LWE786455 MFT786455:MGA786455 MPP786455:MPW786455 MZL786455:MZS786455 NJH786455:NJO786455 NTD786455:NTK786455 OCZ786455:ODG786455 OMV786455:ONC786455 OWR786455:OWY786455 PGN786455:PGU786455 PQJ786455:PQQ786455 QAF786455:QAM786455 QKB786455:QKI786455 QTX786455:QUE786455 RDT786455:REA786455 RNP786455:RNW786455 RXL786455:RXS786455 SHH786455:SHO786455 SRD786455:SRK786455 TAZ786455:TBG786455 TKV786455:TLC786455 TUR786455:TUY786455 UEN786455:UEU786455 UOJ786455:UOQ786455 UYF786455:UYM786455 VIB786455:VII786455 VRX786455:VSE786455 WBT786455:WCA786455 WLP786455:WLW786455 WVL786455:WVS786455 D851991:K851991 IZ851991:JG851991 SV851991:TC851991 ACR851991:ACY851991 AMN851991:AMU851991 AWJ851991:AWQ851991 BGF851991:BGM851991 BQB851991:BQI851991 BZX851991:CAE851991 CJT851991:CKA851991 CTP851991:CTW851991 DDL851991:DDS851991 DNH851991:DNO851991 DXD851991:DXK851991 EGZ851991:EHG851991 EQV851991:ERC851991 FAR851991:FAY851991 FKN851991:FKU851991 FUJ851991:FUQ851991 GEF851991:GEM851991 GOB851991:GOI851991 GXX851991:GYE851991 HHT851991:HIA851991 HRP851991:HRW851991 IBL851991:IBS851991 ILH851991:ILO851991 IVD851991:IVK851991 JEZ851991:JFG851991 JOV851991:JPC851991 JYR851991:JYY851991 KIN851991:KIU851991 KSJ851991:KSQ851991 LCF851991:LCM851991 LMB851991:LMI851991 LVX851991:LWE851991 MFT851991:MGA851991 MPP851991:MPW851991 MZL851991:MZS851991 NJH851991:NJO851991 NTD851991:NTK851991 OCZ851991:ODG851991 OMV851991:ONC851991 OWR851991:OWY851991 PGN851991:PGU851991 PQJ851991:PQQ851991 QAF851991:QAM851991 QKB851991:QKI851991 QTX851991:QUE851991 RDT851991:REA851991 RNP851991:RNW851991 RXL851991:RXS851991 SHH851991:SHO851991 SRD851991:SRK851991 TAZ851991:TBG851991 TKV851991:TLC851991 TUR851991:TUY851991 UEN851991:UEU851991 UOJ851991:UOQ851991 UYF851991:UYM851991 VIB851991:VII851991 VRX851991:VSE851991 WBT851991:WCA851991 WLP851991:WLW851991 WVL851991:WVS851991 D917527:K917527 IZ917527:JG917527 SV917527:TC917527 ACR917527:ACY917527 AMN917527:AMU917527 AWJ917527:AWQ917527 BGF917527:BGM917527 BQB917527:BQI917527 BZX917527:CAE917527 CJT917527:CKA917527 CTP917527:CTW917527 DDL917527:DDS917527 DNH917527:DNO917527 DXD917527:DXK917527 EGZ917527:EHG917527 EQV917527:ERC917527 FAR917527:FAY917527 FKN917527:FKU917527 FUJ917527:FUQ917527 GEF917527:GEM917527 GOB917527:GOI917527 GXX917527:GYE917527 HHT917527:HIA917527 HRP917527:HRW917527 IBL917527:IBS917527 ILH917527:ILO917527 IVD917527:IVK917527 JEZ917527:JFG917527 JOV917527:JPC917527 JYR917527:JYY917527 KIN917527:KIU917527 KSJ917527:KSQ917527 LCF917527:LCM917527 LMB917527:LMI917527 LVX917527:LWE917527 MFT917527:MGA917527 MPP917527:MPW917527 MZL917527:MZS917527 NJH917527:NJO917527 NTD917527:NTK917527 OCZ917527:ODG917527 OMV917527:ONC917527 OWR917527:OWY917527 PGN917527:PGU917527 PQJ917527:PQQ917527 QAF917527:QAM917527 QKB917527:QKI917527 QTX917527:QUE917527 RDT917527:REA917527 RNP917527:RNW917527 RXL917527:RXS917527 SHH917527:SHO917527 SRD917527:SRK917527 TAZ917527:TBG917527 TKV917527:TLC917527 TUR917527:TUY917527 UEN917527:UEU917527 UOJ917527:UOQ917527 UYF917527:UYM917527 VIB917527:VII917527 VRX917527:VSE917527 WBT917527:WCA917527 WLP917527:WLW917527 WVL917527:WVS917527 D983063:K983063 IZ983063:JG983063 SV983063:TC983063 ACR983063:ACY983063 AMN983063:AMU983063 AWJ983063:AWQ983063 BGF983063:BGM983063 BQB983063:BQI983063 BZX983063:CAE983063 CJT983063:CKA983063 CTP983063:CTW983063 DDL983063:DDS983063 DNH983063:DNO983063 DXD983063:DXK983063 EGZ983063:EHG983063 EQV983063:ERC983063 FAR983063:FAY983063 FKN983063:FKU983063 FUJ983063:FUQ983063 GEF983063:GEM983063 GOB983063:GOI983063 GXX983063:GYE983063 HHT983063:HIA983063 HRP983063:HRW983063 IBL983063:IBS983063 ILH983063:ILO983063 IVD983063:IVK983063 JEZ983063:JFG983063 JOV983063:JPC983063 JYR983063:JYY983063 KIN983063:KIU983063 KSJ983063:KSQ983063 LCF983063:LCM983063 LMB983063:LMI983063 LVX983063:LWE983063 MFT983063:MGA983063 MPP983063:MPW983063 MZL983063:MZS983063 NJH983063:NJO983063 NTD983063:NTK983063 OCZ983063:ODG983063 OMV983063:ONC983063 OWR983063:OWY983063 PGN983063:PGU983063 PQJ983063:PQQ983063 QAF983063:QAM983063 QKB983063:QKI983063 QTX983063:QUE983063 RDT983063:REA983063 RNP983063:RNW983063 RXL983063:RXS983063 SHH983063:SHO983063 SRD983063:SRK983063 TAZ983063:TBG983063 TKV983063:TLC983063 TUR983063:TUY983063 UEN983063:UEU983063 UOJ983063:UOQ983063 UYF983063:UYM983063 VIB983063:VII983063 VRX983063:VSE983063 WBT983063:WCA983063 WLP983063:WLW983063 WVL983063:WVS983063">
      <formula1>$A$180:$A$185</formula1>
    </dataValidation>
    <dataValidation type="list" allowBlank="1" showInputMessage="1" showErrorMessage="1" prompt="wybierz fundusz" sqref="D21:K21 IZ21:JG21 SV21:TC21 ACR21:ACY21 AMN21:AMU21 AWJ21:AWQ21 BGF21:BGM21 BQB21:BQI21 BZX21:CAE21 CJT21:CKA21 CTP21:CTW21 DDL21:DDS21 DNH21:DNO21 DXD21:DXK21 EGZ21:EHG21 EQV21:ERC21 FAR21:FAY21 FKN21:FKU21 FUJ21:FUQ21 GEF21:GEM21 GOB21:GOI21 GXX21:GYE21 HHT21:HIA21 HRP21:HRW21 IBL21:IBS21 ILH21:ILO21 IVD21:IVK21 JEZ21:JFG21 JOV21:JPC21 JYR21:JYY21 KIN21:KIU21 KSJ21:KSQ21 LCF21:LCM21 LMB21:LMI21 LVX21:LWE21 MFT21:MGA21 MPP21:MPW21 MZL21:MZS21 NJH21:NJO21 NTD21:NTK21 OCZ21:ODG21 OMV21:ONC21 OWR21:OWY21 PGN21:PGU21 PQJ21:PQQ21 QAF21:QAM21 QKB21:QKI21 QTX21:QUE21 RDT21:REA21 RNP21:RNW21 RXL21:RXS21 SHH21:SHO21 SRD21:SRK21 TAZ21:TBG21 TKV21:TLC21 TUR21:TUY21 UEN21:UEU21 UOJ21:UOQ21 UYF21:UYM21 VIB21:VII21 VRX21:VSE21 WBT21:WCA21 WLP21:WLW21 WVL21:WVS21 D65557:K65557 IZ65557:JG65557 SV65557:TC65557 ACR65557:ACY65557 AMN65557:AMU65557 AWJ65557:AWQ65557 BGF65557:BGM65557 BQB65557:BQI65557 BZX65557:CAE65557 CJT65557:CKA65557 CTP65557:CTW65557 DDL65557:DDS65557 DNH65557:DNO65557 DXD65557:DXK65557 EGZ65557:EHG65557 EQV65557:ERC65557 FAR65557:FAY65557 FKN65557:FKU65557 FUJ65557:FUQ65557 GEF65557:GEM65557 GOB65557:GOI65557 GXX65557:GYE65557 HHT65557:HIA65557 HRP65557:HRW65557 IBL65557:IBS65557 ILH65557:ILO65557 IVD65557:IVK65557 JEZ65557:JFG65557 JOV65557:JPC65557 JYR65557:JYY65557 KIN65557:KIU65557 KSJ65557:KSQ65557 LCF65557:LCM65557 LMB65557:LMI65557 LVX65557:LWE65557 MFT65557:MGA65557 MPP65557:MPW65557 MZL65557:MZS65557 NJH65557:NJO65557 NTD65557:NTK65557 OCZ65557:ODG65557 OMV65557:ONC65557 OWR65557:OWY65557 PGN65557:PGU65557 PQJ65557:PQQ65557 QAF65557:QAM65557 QKB65557:QKI65557 QTX65557:QUE65557 RDT65557:REA65557 RNP65557:RNW65557 RXL65557:RXS65557 SHH65557:SHO65557 SRD65557:SRK65557 TAZ65557:TBG65557 TKV65557:TLC65557 TUR65557:TUY65557 UEN65557:UEU65557 UOJ65557:UOQ65557 UYF65557:UYM65557 VIB65557:VII65557 VRX65557:VSE65557 WBT65557:WCA65557 WLP65557:WLW65557 WVL65557:WVS65557 D131093:K131093 IZ131093:JG131093 SV131093:TC131093 ACR131093:ACY131093 AMN131093:AMU131093 AWJ131093:AWQ131093 BGF131093:BGM131093 BQB131093:BQI131093 BZX131093:CAE131093 CJT131093:CKA131093 CTP131093:CTW131093 DDL131093:DDS131093 DNH131093:DNO131093 DXD131093:DXK131093 EGZ131093:EHG131093 EQV131093:ERC131093 FAR131093:FAY131093 FKN131093:FKU131093 FUJ131093:FUQ131093 GEF131093:GEM131093 GOB131093:GOI131093 GXX131093:GYE131093 HHT131093:HIA131093 HRP131093:HRW131093 IBL131093:IBS131093 ILH131093:ILO131093 IVD131093:IVK131093 JEZ131093:JFG131093 JOV131093:JPC131093 JYR131093:JYY131093 KIN131093:KIU131093 KSJ131093:KSQ131093 LCF131093:LCM131093 LMB131093:LMI131093 LVX131093:LWE131093 MFT131093:MGA131093 MPP131093:MPW131093 MZL131093:MZS131093 NJH131093:NJO131093 NTD131093:NTK131093 OCZ131093:ODG131093 OMV131093:ONC131093 OWR131093:OWY131093 PGN131093:PGU131093 PQJ131093:PQQ131093 QAF131093:QAM131093 QKB131093:QKI131093 QTX131093:QUE131093 RDT131093:REA131093 RNP131093:RNW131093 RXL131093:RXS131093 SHH131093:SHO131093 SRD131093:SRK131093 TAZ131093:TBG131093 TKV131093:TLC131093 TUR131093:TUY131093 UEN131093:UEU131093 UOJ131093:UOQ131093 UYF131093:UYM131093 VIB131093:VII131093 VRX131093:VSE131093 WBT131093:WCA131093 WLP131093:WLW131093 WVL131093:WVS131093 D196629:K196629 IZ196629:JG196629 SV196629:TC196629 ACR196629:ACY196629 AMN196629:AMU196629 AWJ196629:AWQ196629 BGF196629:BGM196629 BQB196629:BQI196629 BZX196629:CAE196629 CJT196629:CKA196629 CTP196629:CTW196629 DDL196629:DDS196629 DNH196629:DNO196629 DXD196629:DXK196629 EGZ196629:EHG196629 EQV196629:ERC196629 FAR196629:FAY196629 FKN196629:FKU196629 FUJ196629:FUQ196629 GEF196629:GEM196629 GOB196629:GOI196629 GXX196629:GYE196629 HHT196629:HIA196629 HRP196629:HRW196629 IBL196629:IBS196629 ILH196629:ILO196629 IVD196629:IVK196629 JEZ196629:JFG196629 JOV196629:JPC196629 JYR196629:JYY196629 KIN196629:KIU196629 KSJ196629:KSQ196629 LCF196629:LCM196629 LMB196629:LMI196629 LVX196629:LWE196629 MFT196629:MGA196629 MPP196629:MPW196629 MZL196629:MZS196629 NJH196629:NJO196629 NTD196629:NTK196629 OCZ196629:ODG196629 OMV196629:ONC196629 OWR196629:OWY196629 PGN196629:PGU196629 PQJ196629:PQQ196629 QAF196629:QAM196629 QKB196629:QKI196629 QTX196629:QUE196629 RDT196629:REA196629 RNP196629:RNW196629 RXL196629:RXS196629 SHH196629:SHO196629 SRD196629:SRK196629 TAZ196629:TBG196629 TKV196629:TLC196629 TUR196629:TUY196629 UEN196629:UEU196629 UOJ196629:UOQ196629 UYF196629:UYM196629 VIB196629:VII196629 VRX196629:VSE196629 WBT196629:WCA196629 WLP196629:WLW196629 WVL196629:WVS196629 D262165:K262165 IZ262165:JG262165 SV262165:TC262165 ACR262165:ACY262165 AMN262165:AMU262165 AWJ262165:AWQ262165 BGF262165:BGM262165 BQB262165:BQI262165 BZX262165:CAE262165 CJT262165:CKA262165 CTP262165:CTW262165 DDL262165:DDS262165 DNH262165:DNO262165 DXD262165:DXK262165 EGZ262165:EHG262165 EQV262165:ERC262165 FAR262165:FAY262165 FKN262165:FKU262165 FUJ262165:FUQ262165 GEF262165:GEM262165 GOB262165:GOI262165 GXX262165:GYE262165 HHT262165:HIA262165 HRP262165:HRW262165 IBL262165:IBS262165 ILH262165:ILO262165 IVD262165:IVK262165 JEZ262165:JFG262165 JOV262165:JPC262165 JYR262165:JYY262165 KIN262165:KIU262165 KSJ262165:KSQ262165 LCF262165:LCM262165 LMB262165:LMI262165 LVX262165:LWE262165 MFT262165:MGA262165 MPP262165:MPW262165 MZL262165:MZS262165 NJH262165:NJO262165 NTD262165:NTK262165 OCZ262165:ODG262165 OMV262165:ONC262165 OWR262165:OWY262165 PGN262165:PGU262165 PQJ262165:PQQ262165 QAF262165:QAM262165 QKB262165:QKI262165 QTX262165:QUE262165 RDT262165:REA262165 RNP262165:RNW262165 RXL262165:RXS262165 SHH262165:SHO262165 SRD262165:SRK262165 TAZ262165:TBG262165 TKV262165:TLC262165 TUR262165:TUY262165 UEN262165:UEU262165 UOJ262165:UOQ262165 UYF262165:UYM262165 VIB262165:VII262165 VRX262165:VSE262165 WBT262165:WCA262165 WLP262165:WLW262165 WVL262165:WVS262165 D327701:K327701 IZ327701:JG327701 SV327701:TC327701 ACR327701:ACY327701 AMN327701:AMU327701 AWJ327701:AWQ327701 BGF327701:BGM327701 BQB327701:BQI327701 BZX327701:CAE327701 CJT327701:CKA327701 CTP327701:CTW327701 DDL327701:DDS327701 DNH327701:DNO327701 DXD327701:DXK327701 EGZ327701:EHG327701 EQV327701:ERC327701 FAR327701:FAY327701 FKN327701:FKU327701 FUJ327701:FUQ327701 GEF327701:GEM327701 GOB327701:GOI327701 GXX327701:GYE327701 HHT327701:HIA327701 HRP327701:HRW327701 IBL327701:IBS327701 ILH327701:ILO327701 IVD327701:IVK327701 JEZ327701:JFG327701 JOV327701:JPC327701 JYR327701:JYY327701 KIN327701:KIU327701 KSJ327701:KSQ327701 LCF327701:LCM327701 LMB327701:LMI327701 LVX327701:LWE327701 MFT327701:MGA327701 MPP327701:MPW327701 MZL327701:MZS327701 NJH327701:NJO327701 NTD327701:NTK327701 OCZ327701:ODG327701 OMV327701:ONC327701 OWR327701:OWY327701 PGN327701:PGU327701 PQJ327701:PQQ327701 QAF327701:QAM327701 QKB327701:QKI327701 QTX327701:QUE327701 RDT327701:REA327701 RNP327701:RNW327701 RXL327701:RXS327701 SHH327701:SHO327701 SRD327701:SRK327701 TAZ327701:TBG327701 TKV327701:TLC327701 TUR327701:TUY327701 UEN327701:UEU327701 UOJ327701:UOQ327701 UYF327701:UYM327701 VIB327701:VII327701 VRX327701:VSE327701 WBT327701:WCA327701 WLP327701:WLW327701 WVL327701:WVS327701 D393237:K393237 IZ393237:JG393237 SV393237:TC393237 ACR393237:ACY393237 AMN393237:AMU393237 AWJ393237:AWQ393237 BGF393237:BGM393237 BQB393237:BQI393237 BZX393237:CAE393237 CJT393237:CKA393237 CTP393237:CTW393237 DDL393237:DDS393237 DNH393237:DNO393237 DXD393237:DXK393237 EGZ393237:EHG393237 EQV393237:ERC393237 FAR393237:FAY393237 FKN393237:FKU393237 FUJ393237:FUQ393237 GEF393237:GEM393237 GOB393237:GOI393237 GXX393237:GYE393237 HHT393237:HIA393237 HRP393237:HRW393237 IBL393237:IBS393237 ILH393237:ILO393237 IVD393237:IVK393237 JEZ393237:JFG393237 JOV393237:JPC393237 JYR393237:JYY393237 KIN393237:KIU393237 KSJ393237:KSQ393237 LCF393237:LCM393237 LMB393237:LMI393237 LVX393237:LWE393237 MFT393237:MGA393237 MPP393237:MPW393237 MZL393237:MZS393237 NJH393237:NJO393237 NTD393237:NTK393237 OCZ393237:ODG393237 OMV393237:ONC393237 OWR393237:OWY393237 PGN393237:PGU393237 PQJ393237:PQQ393237 QAF393237:QAM393237 QKB393237:QKI393237 QTX393237:QUE393237 RDT393237:REA393237 RNP393237:RNW393237 RXL393237:RXS393237 SHH393237:SHO393237 SRD393237:SRK393237 TAZ393237:TBG393237 TKV393237:TLC393237 TUR393237:TUY393237 UEN393237:UEU393237 UOJ393237:UOQ393237 UYF393237:UYM393237 VIB393237:VII393237 VRX393237:VSE393237 WBT393237:WCA393237 WLP393237:WLW393237 WVL393237:WVS393237 D458773:K458773 IZ458773:JG458773 SV458773:TC458773 ACR458773:ACY458773 AMN458773:AMU458773 AWJ458773:AWQ458773 BGF458773:BGM458773 BQB458773:BQI458773 BZX458773:CAE458773 CJT458773:CKA458773 CTP458773:CTW458773 DDL458773:DDS458773 DNH458773:DNO458773 DXD458773:DXK458773 EGZ458773:EHG458773 EQV458773:ERC458773 FAR458773:FAY458773 FKN458773:FKU458773 FUJ458773:FUQ458773 GEF458773:GEM458773 GOB458773:GOI458773 GXX458773:GYE458773 HHT458773:HIA458773 HRP458773:HRW458773 IBL458773:IBS458773 ILH458773:ILO458773 IVD458773:IVK458773 JEZ458773:JFG458773 JOV458773:JPC458773 JYR458773:JYY458773 KIN458773:KIU458773 KSJ458773:KSQ458773 LCF458773:LCM458773 LMB458773:LMI458773 LVX458773:LWE458773 MFT458773:MGA458773 MPP458773:MPW458773 MZL458773:MZS458773 NJH458773:NJO458773 NTD458773:NTK458773 OCZ458773:ODG458773 OMV458773:ONC458773 OWR458773:OWY458773 PGN458773:PGU458773 PQJ458773:PQQ458773 QAF458773:QAM458773 QKB458773:QKI458773 QTX458773:QUE458773 RDT458773:REA458773 RNP458773:RNW458773 RXL458773:RXS458773 SHH458773:SHO458773 SRD458773:SRK458773 TAZ458773:TBG458773 TKV458773:TLC458773 TUR458773:TUY458773 UEN458773:UEU458773 UOJ458773:UOQ458773 UYF458773:UYM458773 VIB458773:VII458773 VRX458773:VSE458773 WBT458773:WCA458773 WLP458773:WLW458773 WVL458773:WVS458773 D524309:K524309 IZ524309:JG524309 SV524309:TC524309 ACR524309:ACY524309 AMN524309:AMU524309 AWJ524309:AWQ524309 BGF524309:BGM524309 BQB524309:BQI524309 BZX524309:CAE524309 CJT524309:CKA524309 CTP524309:CTW524309 DDL524309:DDS524309 DNH524309:DNO524309 DXD524309:DXK524309 EGZ524309:EHG524309 EQV524309:ERC524309 FAR524309:FAY524309 FKN524309:FKU524309 FUJ524309:FUQ524309 GEF524309:GEM524309 GOB524309:GOI524309 GXX524309:GYE524309 HHT524309:HIA524309 HRP524309:HRW524309 IBL524309:IBS524309 ILH524309:ILO524309 IVD524309:IVK524309 JEZ524309:JFG524309 JOV524309:JPC524309 JYR524309:JYY524309 KIN524309:KIU524309 KSJ524309:KSQ524309 LCF524309:LCM524309 LMB524309:LMI524309 LVX524309:LWE524309 MFT524309:MGA524309 MPP524309:MPW524309 MZL524309:MZS524309 NJH524309:NJO524309 NTD524309:NTK524309 OCZ524309:ODG524309 OMV524309:ONC524309 OWR524309:OWY524309 PGN524309:PGU524309 PQJ524309:PQQ524309 QAF524309:QAM524309 QKB524309:QKI524309 QTX524309:QUE524309 RDT524309:REA524309 RNP524309:RNW524309 RXL524309:RXS524309 SHH524309:SHO524309 SRD524309:SRK524309 TAZ524309:TBG524309 TKV524309:TLC524309 TUR524309:TUY524309 UEN524309:UEU524309 UOJ524309:UOQ524309 UYF524309:UYM524309 VIB524309:VII524309 VRX524309:VSE524309 WBT524309:WCA524309 WLP524309:WLW524309 WVL524309:WVS524309 D589845:K589845 IZ589845:JG589845 SV589845:TC589845 ACR589845:ACY589845 AMN589845:AMU589845 AWJ589845:AWQ589845 BGF589845:BGM589845 BQB589845:BQI589845 BZX589845:CAE589845 CJT589845:CKA589845 CTP589845:CTW589845 DDL589845:DDS589845 DNH589845:DNO589845 DXD589845:DXK589845 EGZ589845:EHG589845 EQV589845:ERC589845 FAR589845:FAY589845 FKN589845:FKU589845 FUJ589845:FUQ589845 GEF589845:GEM589845 GOB589845:GOI589845 GXX589845:GYE589845 HHT589845:HIA589845 HRP589845:HRW589845 IBL589845:IBS589845 ILH589845:ILO589845 IVD589845:IVK589845 JEZ589845:JFG589845 JOV589845:JPC589845 JYR589845:JYY589845 KIN589845:KIU589845 KSJ589845:KSQ589845 LCF589845:LCM589845 LMB589845:LMI589845 LVX589845:LWE589845 MFT589845:MGA589845 MPP589845:MPW589845 MZL589845:MZS589845 NJH589845:NJO589845 NTD589845:NTK589845 OCZ589845:ODG589845 OMV589845:ONC589845 OWR589845:OWY589845 PGN589845:PGU589845 PQJ589845:PQQ589845 QAF589845:QAM589845 QKB589845:QKI589845 QTX589845:QUE589845 RDT589845:REA589845 RNP589845:RNW589845 RXL589845:RXS589845 SHH589845:SHO589845 SRD589845:SRK589845 TAZ589845:TBG589845 TKV589845:TLC589845 TUR589845:TUY589845 UEN589845:UEU589845 UOJ589845:UOQ589845 UYF589845:UYM589845 VIB589845:VII589845 VRX589845:VSE589845 WBT589845:WCA589845 WLP589845:WLW589845 WVL589845:WVS589845 D655381:K655381 IZ655381:JG655381 SV655381:TC655381 ACR655381:ACY655381 AMN655381:AMU655381 AWJ655381:AWQ655381 BGF655381:BGM655381 BQB655381:BQI655381 BZX655381:CAE655381 CJT655381:CKA655381 CTP655381:CTW655381 DDL655381:DDS655381 DNH655381:DNO655381 DXD655381:DXK655381 EGZ655381:EHG655381 EQV655381:ERC655381 FAR655381:FAY655381 FKN655381:FKU655381 FUJ655381:FUQ655381 GEF655381:GEM655381 GOB655381:GOI655381 GXX655381:GYE655381 HHT655381:HIA655381 HRP655381:HRW655381 IBL655381:IBS655381 ILH655381:ILO655381 IVD655381:IVK655381 JEZ655381:JFG655381 JOV655381:JPC655381 JYR655381:JYY655381 KIN655381:KIU655381 KSJ655381:KSQ655381 LCF655381:LCM655381 LMB655381:LMI655381 LVX655381:LWE655381 MFT655381:MGA655381 MPP655381:MPW655381 MZL655381:MZS655381 NJH655381:NJO655381 NTD655381:NTK655381 OCZ655381:ODG655381 OMV655381:ONC655381 OWR655381:OWY655381 PGN655381:PGU655381 PQJ655381:PQQ655381 QAF655381:QAM655381 QKB655381:QKI655381 QTX655381:QUE655381 RDT655381:REA655381 RNP655381:RNW655381 RXL655381:RXS655381 SHH655381:SHO655381 SRD655381:SRK655381 TAZ655381:TBG655381 TKV655381:TLC655381 TUR655381:TUY655381 UEN655381:UEU655381 UOJ655381:UOQ655381 UYF655381:UYM655381 VIB655381:VII655381 VRX655381:VSE655381 WBT655381:WCA655381 WLP655381:WLW655381 WVL655381:WVS655381 D720917:K720917 IZ720917:JG720917 SV720917:TC720917 ACR720917:ACY720917 AMN720917:AMU720917 AWJ720917:AWQ720917 BGF720917:BGM720917 BQB720917:BQI720917 BZX720917:CAE720917 CJT720917:CKA720917 CTP720917:CTW720917 DDL720917:DDS720917 DNH720917:DNO720917 DXD720917:DXK720917 EGZ720917:EHG720917 EQV720917:ERC720917 FAR720917:FAY720917 FKN720917:FKU720917 FUJ720917:FUQ720917 GEF720917:GEM720917 GOB720917:GOI720917 GXX720917:GYE720917 HHT720917:HIA720917 HRP720917:HRW720917 IBL720917:IBS720917 ILH720917:ILO720917 IVD720917:IVK720917 JEZ720917:JFG720917 JOV720917:JPC720917 JYR720917:JYY720917 KIN720917:KIU720917 KSJ720917:KSQ720917 LCF720917:LCM720917 LMB720917:LMI720917 LVX720917:LWE720917 MFT720917:MGA720917 MPP720917:MPW720917 MZL720917:MZS720917 NJH720917:NJO720917 NTD720917:NTK720917 OCZ720917:ODG720917 OMV720917:ONC720917 OWR720917:OWY720917 PGN720917:PGU720917 PQJ720917:PQQ720917 QAF720917:QAM720917 QKB720917:QKI720917 QTX720917:QUE720917 RDT720917:REA720917 RNP720917:RNW720917 RXL720917:RXS720917 SHH720917:SHO720917 SRD720917:SRK720917 TAZ720917:TBG720917 TKV720917:TLC720917 TUR720917:TUY720917 UEN720917:UEU720917 UOJ720917:UOQ720917 UYF720917:UYM720917 VIB720917:VII720917 VRX720917:VSE720917 WBT720917:WCA720917 WLP720917:WLW720917 WVL720917:WVS720917 D786453:K786453 IZ786453:JG786453 SV786453:TC786453 ACR786453:ACY786453 AMN786453:AMU786453 AWJ786453:AWQ786453 BGF786453:BGM786453 BQB786453:BQI786453 BZX786453:CAE786453 CJT786453:CKA786453 CTP786453:CTW786453 DDL786453:DDS786453 DNH786453:DNO786453 DXD786453:DXK786453 EGZ786453:EHG786453 EQV786453:ERC786453 FAR786453:FAY786453 FKN786453:FKU786453 FUJ786453:FUQ786453 GEF786453:GEM786453 GOB786453:GOI786453 GXX786453:GYE786453 HHT786453:HIA786453 HRP786453:HRW786453 IBL786453:IBS786453 ILH786453:ILO786453 IVD786453:IVK786453 JEZ786453:JFG786453 JOV786453:JPC786453 JYR786453:JYY786453 KIN786453:KIU786453 KSJ786453:KSQ786453 LCF786453:LCM786453 LMB786453:LMI786453 LVX786453:LWE786453 MFT786453:MGA786453 MPP786453:MPW786453 MZL786453:MZS786453 NJH786453:NJO786453 NTD786453:NTK786453 OCZ786453:ODG786453 OMV786453:ONC786453 OWR786453:OWY786453 PGN786453:PGU786453 PQJ786453:PQQ786453 QAF786453:QAM786453 QKB786453:QKI786453 QTX786453:QUE786453 RDT786453:REA786453 RNP786453:RNW786453 RXL786453:RXS786453 SHH786453:SHO786453 SRD786453:SRK786453 TAZ786453:TBG786453 TKV786453:TLC786453 TUR786453:TUY786453 UEN786453:UEU786453 UOJ786453:UOQ786453 UYF786453:UYM786453 VIB786453:VII786453 VRX786453:VSE786453 WBT786453:WCA786453 WLP786453:WLW786453 WVL786453:WVS786453 D851989:K851989 IZ851989:JG851989 SV851989:TC851989 ACR851989:ACY851989 AMN851989:AMU851989 AWJ851989:AWQ851989 BGF851989:BGM851989 BQB851989:BQI851989 BZX851989:CAE851989 CJT851989:CKA851989 CTP851989:CTW851989 DDL851989:DDS851989 DNH851989:DNO851989 DXD851989:DXK851989 EGZ851989:EHG851989 EQV851989:ERC851989 FAR851989:FAY851989 FKN851989:FKU851989 FUJ851989:FUQ851989 GEF851989:GEM851989 GOB851989:GOI851989 GXX851989:GYE851989 HHT851989:HIA851989 HRP851989:HRW851989 IBL851989:IBS851989 ILH851989:ILO851989 IVD851989:IVK851989 JEZ851989:JFG851989 JOV851989:JPC851989 JYR851989:JYY851989 KIN851989:KIU851989 KSJ851989:KSQ851989 LCF851989:LCM851989 LMB851989:LMI851989 LVX851989:LWE851989 MFT851989:MGA851989 MPP851989:MPW851989 MZL851989:MZS851989 NJH851989:NJO851989 NTD851989:NTK851989 OCZ851989:ODG851989 OMV851989:ONC851989 OWR851989:OWY851989 PGN851989:PGU851989 PQJ851989:PQQ851989 QAF851989:QAM851989 QKB851989:QKI851989 QTX851989:QUE851989 RDT851989:REA851989 RNP851989:RNW851989 RXL851989:RXS851989 SHH851989:SHO851989 SRD851989:SRK851989 TAZ851989:TBG851989 TKV851989:TLC851989 TUR851989:TUY851989 UEN851989:UEU851989 UOJ851989:UOQ851989 UYF851989:UYM851989 VIB851989:VII851989 VRX851989:VSE851989 WBT851989:WCA851989 WLP851989:WLW851989 WVL851989:WVS851989 D917525:K917525 IZ917525:JG917525 SV917525:TC917525 ACR917525:ACY917525 AMN917525:AMU917525 AWJ917525:AWQ917525 BGF917525:BGM917525 BQB917525:BQI917525 BZX917525:CAE917525 CJT917525:CKA917525 CTP917525:CTW917525 DDL917525:DDS917525 DNH917525:DNO917525 DXD917525:DXK917525 EGZ917525:EHG917525 EQV917525:ERC917525 FAR917525:FAY917525 FKN917525:FKU917525 FUJ917525:FUQ917525 GEF917525:GEM917525 GOB917525:GOI917525 GXX917525:GYE917525 HHT917525:HIA917525 HRP917525:HRW917525 IBL917525:IBS917525 ILH917525:ILO917525 IVD917525:IVK917525 JEZ917525:JFG917525 JOV917525:JPC917525 JYR917525:JYY917525 KIN917525:KIU917525 KSJ917525:KSQ917525 LCF917525:LCM917525 LMB917525:LMI917525 LVX917525:LWE917525 MFT917525:MGA917525 MPP917525:MPW917525 MZL917525:MZS917525 NJH917525:NJO917525 NTD917525:NTK917525 OCZ917525:ODG917525 OMV917525:ONC917525 OWR917525:OWY917525 PGN917525:PGU917525 PQJ917525:PQQ917525 QAF917525:QAM917525 QKB917525:QKI917525 QTX917525:QUE917525 RDT917525:REA917525 RNP917525:RNW917525 RXL917525:RXS917525 SHH917525:SHO917525 SRD917525:SRK917525 TAZ917525:TBG917525 TKV917525:TLC917525 TUR917525:TUY917525 UEN917525:UEU917525 UOJ917525:UOQ917525 UYF917525:UYM917525 VIB917525:VII917525 VRX917525:VSE917525 WBT917525:WCA917525 WLP917525:WLW917525 WVL917525:WVS917525 D983061:K983061 IZ983061:JG983061 SV983061:TC983061 ACR983061:ACY983061 AMN983061:AMU983061 AWJ983061:AWQ983061 BGF983061:BGM983061 BQB983061:BQI983061 BZX983061:CAE983061 CJT983061:CKA983061 CTP983061:CTW983061 DDL983061:DDS983061 DNH983061:DNO983061 DXD983061:DXK983061 EGZ983061:EHG983061 EQV983061:ERC983061 FAR983061:FAY983061 FKN983061:FKU983061 FUJ983061:FUQ983061 GEF983061:GEM983061 GOB983061:GOI983061 GXX983061:GYE983061 HHT983061:HIA983061 HRP983061:HRW983061 IBL983061:IBS983061 ILH983061:ILO983061 IVD983061:IVK983061 JEZ983061:JFG983061 JOV983061:JPC983061 JYR983061:JYY983061 KIN983061:KIU983061 KSJ983061:KSQ983061 LCF983061:LCM983061 LMB983061:LMI983061 LVX983061:LWE983061 MFT983061:MGA983061 MPP983061:MPW983061 MZL983061:MZS983061 NJH983061:NJO983061 NTD983061:NTK983061 OCZ983061:ODG983061 OMV983061:ONC983061 OWR983061:OWY983061 PGN983061:PGU983061 PQJ983061:PQQ983061 QAF983061:QAM983061 QKB983061:QKI983061 QTX983061:QUE983061 RDT983061:REA983061 RNP983061:RNW983061 RXL983061:RXS983061 SHH983061:SHO983061 SRD983061:SRK983061 TAZ983061:TBG983061 TKV983061:TLC983061 TUR983061:TUY983061 UEN983061:UEU983061 UOJ983061:UOQ983061 UYF983061:UYM983061 VIB983061:VII983061 VRX983061:VSE983061 WBT983061:WCA983061 WLP983061:WLW983061 WVL983061:WVS983061">
      <formula1>$A$170:$A$171</formula1>
    </dataValidation>
    <dataValidation allowBlank="1" showInputMessage="1" showErrorMessage="1" prompt="zgodnie z właściwym PO" sqref="E11:K11 JA11:JG11 SW11:TC11 ACS11:ACY11 AMO11:AMU11 AWK11:AWQ11 BGG11:BGM11 BQC11:BQI11 BZY11:CAE11 CJU11:CKA11 CTQ11:CTW11 DDM11:DDS11 DNI11:DNO11 DXE11:DXK11 EHA11:EHG11 EQW11:ERC11 FAS11:FAY11 FKO11:FKU11 FUK11:FUQ11 GEG11:GEM11 GOC11:GOI11 GXY11:GYE11 HHU11:HIA11 HRQ11:HRW11 IBM11:IBS11 ILI11:ILO11 IVE11:IVK11 JFA11:JFG11 JOW11:JPC11 JYS11:JYY11 KIO11:KIU11 KSK11:KSQ11 LCG11:LCM11 LMC11:LMI11 LVY11:LWE11 MFU11:MGA11 MPQ11:MPW11 MZM11:MZS11 NJI11:NJO11 NTE11:NTK11 ODA11:ODG11 OMW11:ONC11 OWS11:OWY11 PGO11:PGU11 PQK11:PQQ11 QAG11:QAM11 QKC11:QKI11 QTY11:QUE11 RDU11:REA11 RNQ11:RNW11 RXM11:RXS11 SHI11:SHO11 SRE11:SRK11 TBA11:TBG11 TKW11:TLC11 TUS11:TUY11 UEO11:UEU11 UOK11:UOQ11 UYG11:UYM11 VIC11:VII11 VRY11:VSE11 WBU11:WCA11 WLQ11:WLW11 WVM11:WVS11 E65547:K65547 JA65547:JG65547 SW65547:TC65547 ACS65547:ACY65547 AMO65547:AMU65547 AWK65547:AWQ65547 BGG65547:BGM65547 BQC65547:BQI65547 BZY65547:CAE65547 CJU65547:CKA65547 CTQ65547:CTW65547 DDM65547:DDS65547 DNI65547:DNO65547 DXE65547:DXK65547 EHA65547:EHG65547 EQW65547:ERC65547 FAS65547:FAY65547 FKO65547:FKU65547 FUK65547:FUQ65547 GEG65547:GEM65547 GOC65547:GOI65547 GXY65547:GYE65547 HHU65547:HIA65547 HRQ65547:HRW65547 IBM65547:IBS65547 ILI65547:ILO65547 IVE65547:IVK65547 JFA65547:JFG65547 JOW65547:JPC65547 JYS65547:JYY65547 KIO65547:KIU65547 KSK65547:KSQ65547 LCG65547:LCM65547 LMC65547:LMI65547 LVY65547:LWE65547 MFU65547:MGA65547 MPQ65547:MPW65547 MZM65547:MZS65547 NJI65547:NJO65547 NTE65547:NTK65547 ODA65547:ODG65547 OMW65547:ONC65547 OWS65547:OWY65547 PGO65547:PGU65547 PQK65547:PQQ65547 QAG65547:QAM65547 QKC65547:QKI65547 QTY65547:QUE65547 RDU65547:REA65547 RNQ65547:RNW65547 RXM65547:RXS65547 SHI65547:SHO65547 SRE65547:SRK65547 TBA65547:TBG65547 TKW65547:TLC65547 TUS65547:TUY65547 UEO65547:UEU65547 UOK65547:UOQ65547 UYG65547:UYM65547 VIC65547:VII65547 VRY65547:VSE65547 WBU65547:WCA65547 WLQ65547:WLW65547 WVM65547:WVS65547 E131083:K131083 JA131083:JG131083 SW131083:TC131083 ACS131083:ACY131083 AMO131083:AMU131083 AWK131083:AWQ131083 BGG131083:BGM131083 BQC131083:BQI131083 BZY131083:CAE131083 CJU131083:CKA131083 CTQ131083:CTW131083 DDM131083:DDS131083 DNI131083:DNO131083 DXE131083:DXK131083 EHA131083:EHG131083 EQW131083:ERC131083 FAS131083:FAY131083 FKO131083:FKU131083 FUK131083:FUQ131083 GEG131083:GEM131083 GOC131083:GOI131083 GXY131083:GYE131083 HHU131083:HIA131083 HRQ131083:HRW131083 IBM131083:IBS131083 ILI131083:ILO131083 IVE131083:IVK131083 JFA131083:JFG131083 JOW131083:JPC131083 JYS131083:JYY131083 KIO131083:KIU131083 KSK131083:KSQ131083 LCG131083:LCM131083 LMC131083:LMI131083 LVY131083:LWE131083 MFU131083:MGA131083 MPQ131083:MPW131083 MZM131083:MZS131083 NJI131083:NJO131083 NTE131083:NTK131083 ODA131083:ODG131083 OMW131083:ONC131083 OWS131083:OWY131083 PGO131083:PGU131083 PQK131083:PQQ131083 QAG131083:QAM131083 QKC131083:QKI131083 QTY131083:QUE131083 RDU131083:REA131083 RNQ131083:RNW131083 RXM131083:RXS131083 SHI131083:SHO131083 SRE131083:SRK131083 TBA131083:TBG131083 TKW131083:TLC131083 TUS131083:TUY131083 UEO131083:UEU131083 UOK131083:UOQ131083 UYG131083:UYM131083 VIC131083:VII131083 VRY131083:VSE131083 WBU131083:WCA131083 WLQ131083:WLW131083 WVM131083:WVS131083 E196619:K196619 JA196619:JG196619 SW196619:TC196619 ACS196619:ACY196619 AMO196619:AMU196619 AWK196619:AWQ196619 BGG196619:BGM196619 BQC196619:BQI196619 BZY196619:CAE196619 CJU196619:CKA196619 CTQ196619:CTW196619 DDM196619:DDS196619 DNI196619:DNO196619 DXE196619:DXK196619 EHA196619:EHG196619 EQW196619:ERC196619 FAS196619:FAY196619 FKO196619:FKU196619 FUK196619:FUQ196619 GEG196619:GEM196619 GOC196619:GOI196619 GXY196619:GYE196619 HHU196619:HIA196619 HRQ196619:HRW196619 IBM196619:IBS196619 ILI196619:ILO196619 IVE196619:IVK196619 JFA196619:JFG196619 JOW196619:JPC196619 JYS196619:JYY196619 KIO196619:KIU196619 KSK196619:KSQ196619 LCG196619:LCM196619 LMC196619:LMI196619 LVY196619:LWE196619 MFU196619:MGA196619 MPQ196619:MPW196619 MZM196619:MZS196619 NJI196619:NJO196619 NTE196619:NTK196619 ODA196619:ODG196619 OMW196619:ONC196619 OWS196619:OWY196619 PGO196619:PGU196619 PQK196619:PQQ196619 QAG196619:QAM196619 QKC196619:QKI196619 QTY196619:QUE196619 RDU196619:REA196619 RNQ196619:RNW196619 RXM196619:RXS196619 SHI196619:SHO196619 SRE196619:SRK196619 TBA196619:TBG196619 TKW196619:TLC196619 TUS196619:TUY196619 UEO196619:UEU196619 UOK196619:UOQ196619 UYG196619:UYM196619 VIC196619:VII196619 VRY196619:VSE196619 WBU196619:WCA196619 WLQ196619:WLW196619 WVM196619:WVS196619 E262155:K262155 JA262155:JG262155 SW262155:TC262155 ACS262155:ACY262155 AMO262155:AMU262155 AWK262155:AWQ262155 BGG262155:BGM262155 BQC262155:BQI262155 BZY262155:CAE262155 CJU262155:CKA262155 CTQ262155:CTW262155 DDM262155:DDS262155 DNI262155:DNO262155 DXE262155:DXK262155 EHA262155:EHG262155 EQW262155:ERC262155 FAS262155:FAY262155 FKO262155:FKU262155 FUK262155:FUQ262155 GEG262155:GEM262155 GOC262155:GOI262155 GXY262155:GYE262155 HHU262155:HIA262155 HRQ262155:HRW262155 IBM262155:IBS262155 ILI262155:ILO262155 IVE262155:IVK262155 JFA262155:JFG262155 JOW262155:JPC262155 JYS262155:JYY262155 KIO262155:KIU262155 KSK262155:KSQ262155 LCG262155:LCM262155 LMC262155:LMI262155 LVY262155:LWE262155 MFU262155:MGA262155 MPQ262155:MPW262155 MZM262155:MZS262155 NJI262155:NJO262155 NTE262155:NTK262155 ODA262155:ODG262155 OMW262155:ONC262155 OWS262155:OWY262155 PGO262155:PGU262155 PQK262155:PQQ262155 QAG262155:QAM262155 QKC262155:QKI262155 QTY262155:QUE262155 RDU262155:REA262155 RNQ262155:RNW262155 RXM262155:RXS262155 SHI262155:SHO262155 SRE262155:SRK262155 TBA262155:TBG262155 TKW262155:TLC262155 TUS262155:TUY262155 UEO262155:UEU262155 UOK262155:UOQ262155 UYG262155:UYM262155 VIC262155:VII262155 VRY262155:VSE262155 WBU262155:WCA262155 WLQ262155:WLW262155 WVM262155:WVS262155 E327691:K327691 JA327691:JG327691 SW327691:TC327691 ACS327691:ACY327691 AMO327691:AMU327691 AWK327691:AWQ327691 BGG327691:BGM327691 BQC327691:BQI327691 BZY327691:CAE327691 CJU327691:CKA327691 CTQ327691:CTW327691 DDM327691:DDS327691 DNI327691:DNO327691 DXE327691:DXK327691 EHA327691:EHG327691 EQW327691:ERC327691 FAS327691:FAY327691 FKO327691:FKU327691 FUK327691:FUQ327691 GEG327691:GEM327691 GOC327691:GOI327691 GXY327691:GYE327691 HHU327691:HIA327691 HRQ327691:HRW327691 IBM327691:IBS327691 ILI327691:ILO327691 IVE327691:IVK327691 JFA327691:JFG327691 JOW327691:JPC327691 JYS327691:JYY327691 KIO327691:KIU327691 KSK327691:KSQ327691 LCG327691:LCM327691 LMC327691:LMI327691 LVY327691:LWE327691 MFU327691:MGA327691 MPQ327691:MPW327691 MZM327691:MZS327691 NJI327691:NJO327691 NTE327691:NTK327691 ODA327691:ODG327691 OMW327691:ONC327691 OWS327691:OWY327691 PGO327691:PGU327691 PQK327691:PQQ327691 QAG327691:QAM327691 QKC327691:QKI327691 QTY327691:QUE327691 RDU327691:REA327691 RNQ327691:RNW327691 RXM327691:RXS327691 SHI327691:SHO327691 SRE327691:SRK327691 TBA327691:TBG327691 TKW327691:TLC327691 TUS327691:TUY327691 UEO327691:UEU327691 UOK327691:UOQ327691 UYG327691:UYM327691 VIC327691:VII327691 VRY327691:VSE327691 WBU327691:WCA327691 WLQ327691:WLW327691 WVM327691:WVS327691 E393227:K393227 JA393227:JG393227 SW393227:TC393227 ACS393227:ACY393227 AMO393227:AMU393227 AWK393227:AWQ393227 BGG393227:BGM393227 BQC393227:BQI393227 BZY393227:CAE393227 CJU393227:CKA393227 CTQ393227:CTW393227 DDM393227:DDS393227 DNI393227:DNO393227 DXE393227:DXK393227 EHA393227:EHG393227 EQW393227:ERC393227 FAS393227:FAY393227 FKO393227:FKU393227 FUK393227:FUQ393227 GEG393227:GEM393227 GOC393227:GOI393227 GXY393227:GYE393227 HHU393227:HIA393227 HRQ393227:HRW393227 IBM393227:IBS393227 ILI393227:ILO393227 IVE393227:IVK393227 JFA393227:JFG393227 JOW393227:JPC393227 JYS393227:JYY393227 KIO393227:KIU393227 KSK393227:KSQ393227 LCG393227:LCM393227 LMC393227:LMI393227 LVY393227:LWE393227 MFU393227:MGA393227 MPQ393227:MPW393227 MZM393227:MZS393227 NJI393227:NJO393227 NTE393227:NTK393227 ODA393227:ODG393227 OMW393227:ONC393227 OWS393227:OWY393227 PGO393227:PGU393227 PQK393227:PQQ393227 QAG393227:QAM393227 QKC393227:QKI393227 QTY393227:QUE393227 RDU393227:REA393227 RNQ393227:RNW393227 RXM393227:RXS393227 SHI393227:SHO393227 SRE393227:SRK393227 TBA393227:TBG393227 TKW393227:TLC393227 TUS393227:TUY393227 UEO393227:UEU393227 UOK393227:UOQ393227 UYG393227:UYM393227 VIC393227:VII393227 VRY393227:VSE393227 WBU393227:WCA393227 WLQ393227:WLW393227 WVM393227:WVS393227 E458763:K458763 JA458763:JG458763 SW458763:TC458763 ACS458763:ACY458763 AMO458763:AMU458763 AWK458763:AWQ458763 BGG458763:BGM458763 BQC458763:BQI458763 BZY458763:CAE458763 CJU458763:CKA458763 CTQ458763:CTW458763 DDM458763:DDS458763 DNI458763:DNO458763 DXE458763:DXK458763 EHA458763:EHG458763 EQW458763:ERC458763 FAS458763:FAY458763 FKO458763:FKU458763 FUK458763:FUQ458763 GEG458763:GEM458763 GOC458763:GOI458763 GXY458763:GYE458763 HHU458763:HIA458763 HRQ458763:HRW458763 IBM458763:IBS458763 ILI458763:ILO458763 IVE458763:IVK458763 JFA458763:JFG458763 JOW458763:JPC458763 JYS458763:JYY458763 KIO458763:KIU458763 KSK458763:KSQ458763 LCG458763:LCM458763 LMC458763:LMI458763 LVY458763:LWE458763 MFU458763:MGA458763 MPQ458763:MPW458763 MZM458763:MZS458763 NJI458763:NJO458763 NTE458763:NTK458763 ODA458763:ODG458763 OMW458763:ONC458763 OWS458763:OWY458763 PGO458763:PGU458763 PQK458763:PQQ458763 QAG458763:QAM458763 QKC458763:QKI458763 QTY458763:QUE458763 RDU458763:REA458763 RNQ458763:RNW458763 RXM458763:RXS458763 SHI458763:SHO458763 SRE458763:SRK458763 TBA458763:TBG458763 TKW458763:TLC458763 TUS458763:TUY458763 UEO458763:UEU458763 UOK458763:UOQ458763 UYG458763:UYM458763 VIC458763:VII458763 VRY458763:VSE458763 WBU458763:WCA458763 WLQ458763:WLW458763 WVM458763:WVS458763 E524299:K524299 JA524299:JG524299 SW524299:TC524299 ACS524299:ACY524299 AMO524299:AMU524299 AWK524299:AWQ524299 BGG524299:BGM524299 BQC524299:BQI524299 BZY524299:CAE524299 CJU524299:CKA524299 CTQ524299:CTW524299 DDM524299:DDS524299 DNI524299:DNO524299 DXE524299:DXK524299 EHA524299:EHG524299 EQW524299:ERC524299 FAS524299:FAY524299 FKO524299:FKU524299 FUK524299:FUQ524299 GEG524299:GEM524299 GOC524299:GOI524299 GXY524299:GYE524299 HHU524299:HIA524299 HRQ524299:HRW524299 IBM524299:IBS524299 ILI524299:ILO524299 IVE524299:IVK524299 JFA524299:JFG524299 JOW524299:JPC524299 JYS524299:JYY524299 KIO524299:KIU524299 KSK524299:KSQ524299 LCG524299:LCM524299 LMC524299:LMI524299 LVY524299:LWE524299 MFU524299:MGA524299 MPQ524299:MPW524299 MZM524299:MZS524299 NJI524299:NJO524299 NTE524299:NTK524299 ODA524299:ODG524299 OMW524299:ONC524299 OWS524299:OWY524299 PGO524299:PGU524299 PQK524299:PQQ524299 QAG524299:QAM524299 QKC524299:QKI524299 QTY524299:QUE524299 RDU524299:REA524299 RNQ524299:RNW524299 RXM524299:RXS524299 SHI524299:SHO524299 SRE524299:SRK524299 TBA524299:TBG524299 TKW524299:TLC524299 TUS524299:TUY524299 UEO524299:UEU524299 UOK524299:UOQ524299 UYG524299:UYM524299 VIC524299:VII524299 VRY524299:VSE524299 WBU524299:WCA524299 WLQ524299:WLW524299 WVM524299:WVS524299 E589835:K589835 JA589835:JG589835 SW589835:TC589835 ACS589835:ACY589835 AMO589835:AMU589835 AWK589835:AWQ589835 BGG589835:BGM589835 BQC589835:BQI589835 BZY589835:CAE589835 CJU589835:CKA589835 CTQ589835:CTW589835 DDM589835:DDS589835 DNI589835:DNO589835 DXE589835:DXK589835 EHA589835:EHG589835 EQW589835:ERC589835 FAS589835:FAY589835 FKO589835:FKU589835 FUK589835:FUQ589835 GEG589835:GEM589835 GOC589835:GOI589835 GXY589835:GYE589835 HHU589835:HIA589835 HRQ589835:HRW589835 IBM589835:IBS589835 ILI589835:ILO589835 IVE589835:IVK589835 JFA589835:JFG589835 JOW589835:JPC589835 JYS589835:JYY589835 KIO589835:KIU589835 KSK589835:KSQ589835 LCG589835:LCM589835 LMC589835:LMI589835 LVY589835:LWE589835 MFU589835:MGA589835 MPQ589835:MPW589835 MZM589835:MZS589835 NJI589835:NJO589835 NTE589835:NTK589835 ODA589835:ODG589835 OMW589835:ONC589835 OWS589835:OWY589835 PGO589835:PGU589835 PQK589835:PQQ589835 QAG589835:QAM589835 QKC589835:QKI589835 QTY589835:QUE589835 RDU589835:REA589835 RNQ589835:RNW589835 RXM589835:RXS589835 SHI589835:SHO589835 SRE589835:SRK589835 TBA589835:TBG589835 TKW589835:TLC589835 TUS589835:TUY589835 UEO589835:UEU589835 UOK589835:UOQ589835 UYG589835:UYM589835 VIC589835:VII589835 VRY589835:VSE589835 WBU589835:WCA589835 WLQ589835:WLW589835 WVM589835:WVS589835 E655371:K655371 JA655371:JG655371 SW655371:TC655371 ACS655371:ACY655371 AMO655371:AMU655371 AWK655371:AWQ655371 BGG655371:BGM655371 BQC655371:BQI655371 BZY655371:CAE655371 CJU655371:CKA655371 CTQ655371:CTW655371 DDM655371:DDS655371 DNI655371:DNO655371 DXE655371:DXK655371 EHA655371:EHG655371 EQW655371:ERC655371 FAS655371:FAY655371 FKO655371:FKU655371 FUK655371:FUQ655371 GEG655371:GEM655371 GOC655371:GOI655371 GXY655371:GYE655371 HHU655371:HIA655371 HRQ655371:HRW655371 IBM655371:IBS655371 ILI655371:ILO655371 IVE655371:IVK655371 JFA655371:JFG655371 JOW655371:JPC655371 JYS655371:JYY655371 KIO655371:KIU655371 KSK655371:KSQ655371 LCG655371:LCM655371 LMC655371:LMI655371 LVY655371:LWE655371 MFU655371:MGA655371 MPQ655371:MPW655371 MZM655371:MZS655371 NJI655371:NJO655371 NTE655371:NTK655371 ODA655371:ODG655371 OMW655371:ONC655371 OWS655371:OWY655371 PGO655371:PGU655371 PQK655371:PQQ655371 QAG655371:QAM655371 QKC655371:QKI655371 QTY655371:QUE655371 RDU655371:REA655371 RNQ655371:RNW655371 RXM655371:RXS655371 SHI655371:SHO655371 SRE655371:SRK655371 TBA655371:TBG655371 TKW655371:TLC655371 TUS655371:TUY655371 UEO655371:UEU655371 UOK655371:UOQ655371 UYG655371:UYM655371 VIC655371:VII655371 VRY655371:VSE655371 WBU655371:WCA655371 WLQ655371:WLW655371 WVM655371:WVS655371 E720907:K720907 JA720907:JG720907 SW720907:TC720907 ACS720907:ACY720907 AMO720907:AMU720907 AWK720907:AWQ720907 BGG720907:BGM720907 BQC720907:BQI720907 BZY720907:CAE720907 CJU720907:CKA720907 CTQ720907:CTW720907 DDM720907:DDS720907 DNI720907:DNO720907 DXE720907:DXK720907 EHA720907:EHG720907 EQW720907:ERC720907 FAS720907:FAY720907 FKO720907:FKU720907 FUK720907:FUQ720907 GEG720907:GEM720907 GOC720907:GOI720907 GXY720907:GYE720907 HHU720907:HIA720907 HRQ720907:HRW720907 IBM720907:IBS720907 ILI720907:ILO720907 IVE720907:IVK720907 JFA720907:JFG720907 JOW720907:JPC720907 JYS720907:JYY720907 KIO720907:KIU720907 KSK720907:KSQ720907 LCG720907:LCM720907 LMC720907:LMI720907 LVY720907:LWE720907 MFU720907:MGA720907 MPQ720907:MPW720907 MZM720907:MZS720907 NJI720907:NJO720907 NTE720907:NTK720907 ODA720907:ODG720907 OMW720907:ONC720907 OWS720907:OWY720907 PGO720907:PGU720907 PQK720907:PQQ720907 QAG720907:QAM720907 QKC720907:QKI720907 QTY720907:QUE720907 RDU720907:REA720907 RNQ720907:RNW720907 RXM720907:RXS720907 SHI720907:SHO720907 SRE720907:SRK720907 TBA720907:TBG720907 TKW720907:TLC720907 TUS720907:TUY720907 UEO720907:UEU720907 UOK720907:UOQ720907 UYG720907:UYM720907 VIC720907:VII720907 VRY720907:VSE720907 WBU720907:WCA720907 WLQ720907:WLW720907 WVM720907:WVS720907 E786443:K786443 JA786443:JG786443 SW786443:TC786443 ACS786443:ACY786443 AMO786443:AMU786443 AWK786443:AWQ786443 BGG786443:BGM786443 BQC786443:BQI786443 BZY786443:CAE786443 CJU786443:CKA786443 CTQ786443:CTW786443 DDM786443:DDS786443 DNI786443:DNO786443 DXE786443:DXK786443 EHA786443:EHG786443 EQW786443:ERC786443 FAS786443:FAY786443 FKO786443:FKU786443 FUK786443:FUQ786443 GEG786443:GEM786443 GOC786443:GOI786443 GXY786443:GYE786443 HHU786443:HIA786443 HRQ786443:HRW786443 IBM786443:IBS786443 ILI786443:ILO786443 IVE786443:IVK786443 JFA786443:JFG786443 JOW786443:JPC786443 JYS786443:JYY786443 KIO786443:KIU786443 KSK786443:KSQ786443 LCG786443:LCM786443 LMC786443:LMI786443 LVY786443:LWE786443 MFU786443:MGA786443 MPQ786443:MPW786443 MZM786443:MZS786443 NJI786443:NJO786443 NTE786443:NTK786443 ODA786443:ODG786443 OMW786443:ONC786443 OWS786443:OWY786443 PGO786443:PGU786443 PQK786443:PQQ786443 QAG786443:QAM786443 QKC786443:QKI786443 QTY786443:QUE786443 RDU786443:REA786443 RNQ786443:RNW786443 RXM786443:RXS786443 SHI786443:SHO786443 SRE786443:SRK786443 TBA786443:TBG786443 TKW786443:TLC786443 TUS786443:TUY786443 UEO786443:UEU786443 UOK786443:UOQ786443 UYG786443:UYM786443 VIC786443:VII786443 VRY786443:VSE786443 WBU786443:WCA786443 WLQ786443:WLW786443 WVM786443:WVS786443 E851979:K851979 JA851979:JG851979 SW851979:TC851979 ACS851979:ACY851979 AMO851979:AMU851979 AWK851979:AWQ851979 BGG851979:BGM851979 BQC851979:BQI851979 BZY851979:CAE851979 CJU851979:CKA851979 CTQ851979:CTW851979 DDM851979:DDS851979 DNI851979:DNO851979 DXE851979:DXK851979 EHA851979:EHG851979 EQW851979:ERC851979 FAS851979:FAY851979 FKO851979:FKU851979 FUK851979:FUQ851979 GEG851979:GEM851979 GOC851979:GOI851979 GXY851979:GYE851979 HHU851979:HIA851979 HRQ851979:HRW851979 IBM851979:IBS851979 ILI851979:ILO851979 IVE851979:IVK851979 JFA851979:JFG851979 JOW851979:JPC851979 JYS851979:JYY851979 KIO851979:KIU851979 KSK851979:KSQ851979 LCG851979:LCM851979 LMC851979:LMI851979 LVY851979:LWE851979 MFU851979:MGA851979 MPQ851979:MPW851979 MZM851979:MZS851979 NJI851979:NJO851979 NTE851979:NTK851979 ODA851979:ODG851979 OMW851979:ONC851979 OWS851979:OWY851979 PGO851979:PGU851979 PQK851979:PQQ851979 QAG851979:QAM851979 QKC851979:QKI851979 QTY851979:QUE851979 RDU851979:REA851979 RNQ851979:RNW851979 RXM851979:RXS851979 SHI851979:SHO851979 SRE851979:SRK851979 TBA851979:TBG851979 TKW851979:TLC851979 TUS851979:TUY851979 UEO851979:UEU851979 UOK851979:UOQ851979 UYG851979:UYM851979 VIC851979:VII851979 VRY851979:VSE851979 WBU851979:WCA851979 WLQ851979:WLW851979 WVM851979:WVS851979 E917515:K917515 JA917515:JG917515 SW917515:TC917515 ACS917515:ACY917515 AMO917515:AMU917515 AWK917515:AWQ917515 BGG917515:BGM917515 BQC917515:BQI917515 BZY917515:CAE917515 CJU917515:CKA917515 CTQ917515:CTW917515 DDM917515:DDS917515 DNI917515:DNO917515 DXE917515:DXK917515 EHA917515:EHG917515 EQW917515:ERC917515 FAS917515:FAY917515 FKO917515:FKU917515 FUK917515:FUQ917515 GEG917515:GEM917515 GOC917515:GOI917515 GXY917515:GYE917515 HHU917515:HIA917515 HRQ917515:HRW917515 IBM917515:IBS917515 ILI917515:ILO917515 IVE917515:IVK917515 JFA917515:JFG917515 JOW917515:JPC917515 JYS917515:JYY917515 KIO917515:KIU917515 KSK917515:KSQ917515 LCG917515:LCM917515 LMC917515:LMI917515 LVY917515:LWE917515 MFU917515:MGA917515 MPQ917515:MPW917515 MZM917515:MZS917515 NJI917515:NJO917515 NTE917515:NTK917515 ODA917515:ODG917515 OMW917515:ONC917515 OWS917515:OWY917515 PGO917515:PGU917515 PQK917515:PQQ917515 QAG917515:QAM917515 QKC917515:QKI917515 QTY917515:QUE917515 RDU917515:REA917515 RNQ917515:RNW917515 RXM917515:RXS917515 SHI917515:SHO917515 SRE917515:SRK917515 TBA917515:TBG917515 TKW917515:TLC917515 TUS917515:TUY917515 UEO917515:UEU917515 UOK917515:UOQ917515 UYG917515:UYM917515 VIC917515:VII917515 VRY917515:VSE917515 WBU917515:WCA917515 WLQ917515:WLW917515 WVM917515:WVS917515 E983051:K983051 JA983051:JG983051 SW983051:TC983051 ACS983051:ACY983051 AMO983051:AMU983051 AWK983051:AWQ983051 BGG983051:BGM983051 BQC983051:BQI983051 BZY983051:CAE983051 CJU983051:CKA983051 CTQ983051:CTW983051 DDM983051:DDS983051 DNI983051:DNO983051 DXE983051:DXK983051 EHA983051:EHG983051 EQW983051:ERC983051 FAS983051:FAY983051 FKO983051:FKU983051 FUK983051:FUQ983051 GEG983051:GEM983051 GOC983051:GOI983051 GXY983051:GYE983051 HHU983051:HIA983051 HRQ983051:HRW983051 IBM983051:IBS983051 ILI983051:ILO983051 IVE983051:IVK983051 JFA983051:JFG983051 JOW983051:JPC983051 JYS983051:JYY983051 KIO983051:KIU983051 KSK983051:KSQ983051 LCG983051:LCM983051 LMC983051:LMI983051 LVY983051:LWE983051 MFU983051:MGA983051 MPQ983051:MPW983051 MZM983051:MZS983051 NJI983051:NJO983051 NTE983051:NTK983051 ODA983051:ODG983051 OMW983051:ONC983051 OWS983051:OWY983051 PGO983051:PGU983051 PQK983051:PQQ983051 QAG983051:QAM983051 QKC983051:QKI983051 QTY983051:QUE983051 RDU983051:REA983051 RNQ983051:RNW983051 RXM983051:RXS983051 SHI983051:SHO983051 SRE983051:SRK983051 TBA983051:TBG983051 TKW983051:TLC983051 TUS983051:TUY983051 UEO983051:UEU983051 UOK983051:UOQ983051 UYG983051:UYM983051 VIC983051:VII983051 VRY983051:VSE983051 WBU983051:WCA983051 WLQ983051:WLW983051 WVM983051:WVS983051 F12:K13 JB12:JG13 SX12:TC13 ACT12:ACY13 AMP12:AMU13 AWL12:AWQ13 BGH12:BGM13 BQD12:BQI13 BZZ12:CAE13 CJV12:CKA13 CTR12:CTW13 DDN12:DDS13 DNJ12:DNO13 DXF12:DXK13 EHB12:EHG13 EQX12:ERC13 FAT12:FAY13 FKP12:FKU13 FUL12:FUQ13 GEH12:GEM13 GOD12:GOI13 GXZ12:GYE13 HHV12:HIA13 HRR12:HRW13 IBN12:IBS13 ILJ12:ILO13 IVF12:IVK13 JFB12:JFG13 JOX12:JPC13 JYT12:JYY13 KIP12:KIU13 KSL12:KSQ13 LCH12:LCM13 LMD12:LMI13 LVZ12:LWE13 MFV12:MGA13 MPR12:MPW13 MZN12:MZS13 NJJ12:NJO13 NTF12:NTK13 ODB12:ODG13 OMX12:ONC13 OWT12:OWY13 PGP12:PGU13 PQL12:PQQ13 QAH12:QAM13 QKD12:QKI13 QTZ12:QUE13 RDV12:REA13 RNR12:RNW13 RXN12:RXS13 SHJ12:SHO13 SRF12:SRK13 TBB12:TBG13 TKX12:TLC13 TUT12:TUY13 UEP12:UEU13 UOL12:UOQ13 UYH12:UYM13 VID12:VII13 VRZ12:VSE13 WBV12:WCA13 WLR12:WLW13 WVN12:WVS13 F65548:K65549 JB65548:JG65549 SX65548:TC65549 ACT65548:ACY65549 AMP65548:AMU65549 AWL65548:AWQ65549 BGH65548:BGM65549 BQD65548:BQI65549 BZZ65548:CAE65549 CJV65548:CKA65549 CTR65548:CTW65549 DDN65548:DDS65549 DNJ65548:DNO65549 DXF65548:DXK65549 EHB65548:EHG65549 EQX65548:ERC65549 FAT65548:FAY65549 FKP65548:FKU65549 FUL65548:FUQ65549 GEH65548:GEM65549 GOD65548:GOI65549 GXZ65548:GYE65549 HHV65548:HIA65549 HRR65548:HRW65549 IBN65548:IBS65549 ILJ65548:ILO65549 IVF65548:IVK65549 JFB65548:JFG65549 JOX65548:JPC65549 JYT65548:JYY65549 KIP65548:KIU65549 KSL65548:KSQ65549 LCH65548:LCM65549 LMD65548:LMI65549 LVZ65548:LWE65549 MFV65548:MGA65549 MPR65548:MPW65549 MZN65548:MZS65549 NJJ65548:NJO65549 NTF65548:NTK65549 ODB65548:ODG65549 OMX65548:ONC65549 OWT65548:OWY65549 PGP65548:PGU65549 PQL65548:PQQ65549 QAH65548:QAM65549 QKD65548:QKI65549 QTZ65548:QUE65549 RDV65548:REA65549 RNR65548:RNW65549 RXN65548:RXS65549 SHJ65548:SHO65549 SRF65548:SRK65549 TBB65548:TBG65549 TKX65548:TLC65549 TUT65548:TUY65549 UEP65548:UEU65549 UOL65548:UOQ65549 UYH65548:UYM65549 VID65548:VII65549 VRZ65548:VSE65549 WBV65548:WCA65549 WLR65548:WLW65549 WVN65548:WVS65549 F131084:K131085 JB131084:JG131085 SX131084:TC131085 ACT131084:ACY131085 AMP131084:AMU131085 AWL131084:AWQ131085 BGH131084:BGM131085 BQD131084:BQI131085 BZZ131084:CAE131085 CJV131084:CKA131085 CTR131084:CTW131085 DDN131084:DDS131085 DNJ131084:DNO131085 DXF131084:DXK131085 EHB131084:EHG131085 EQX131084:ERC131085 FAT131084:FAY131085 FKP131084:FKU131085 FUL131084:FUQ131085 GEH131084:GEM131085 GOD131084:GOI131085 GXZ131084:GYE131085 HHV131084:HIA131085 HRR131084:HRW131085 IBN131084:IBS131085 ILJ131084:ILO131085 IVF131084:IVK131085 JFB131084:JFG131085 JOX131084:JPC131085 JYT131084:JYY131085 KIP131084:KIU131085 KSL131084:KSQ131085 LCH131084:LCM131085 LMD131084:LMI131085 LVZ131084:LWE131085 MFV131084:MGA131085 MPR131084:MPW131085 MZN131084:MZS131085 NJJ131084:NJO131085 NTF131084:NTK131085 ODB131084:ODG131085 OMX131084:ONC131085 OWT131084:OWY131085 PGP131084:PGU131085 PQL131084:PQQ131085 QAH131084:QAM131085 QKD131084:QKI131085 QTZ131084:QUE131085 RDV131084:REA131085 RNR131084:RNW131085 RXN131084:RXS131085 SHJ131084:SHO131085 SRF131084:SRK131085 TBB131084:TBG131085 TKX131084:TLC131085 TUT131084:TUY131085 UEP131084:UEU131085 UOL131084:UOQ131085 UYH131084:UYM131085 VID131084:VII131085 VRZ131084:VSE131085 WBV131084:WCA131085 WLR131084:WLW131085 WVN131084:WVS131085 F196620:K196621 JB196620:JG196621 SX196620:TC196621 ACT196620:ACY196621 AMP196620:AMU196621 AWL196620:AWQ196621 BGH196620:BGM196621 BQD196620:BQI196621 BZZ196620:CAE196621 CJV196620:CKA196621 CTR196620:CTW196621 DDN196620:DDS196621 DNJ196620:DNO196621 DXF196620:DXK196621 EHB196620:EHG196621 EQX196620:ERC196621 FAT196620:FAY196621 FKP196620:FKU196621 FUL196620:FUQ196621 GEH196620:GEM196621 GOD196620:GOI196621 GXZ196620:GYE196621 HHV196620:HIA196621 HRR196620:HRW196621 IBN196620:IBS196621 ILJ196620:ILO196621 IVF196620:IVK196621 JFB196620:JFG196621 JOX196620:JPC196621 JYT196620:JYY196621 KIP196620:KIU196621 KSL196620:KSQ196621 LCH196620:LCM196621 LMD196620:LMI196621 LVZ196620:LWE196621 MFV196620:MGA196621 MPR196620:MPW196621 MZN196620:MZS196621 NJJ196620:NJO196621 NTF196620:NTK196621 ODB196620:ODG196621 OMX196620:ONC196621 OWT196620:OWY196621 PGP196620:PGU196621 PQL196620:PQQ196621 QAH196620:QAM196621 QKD196620:QKI196621 QTZ196620:QUE196621 RDV196620:REA196621 RNR196620:RNW196621 RXN196620:RXS196621 SHJ196620:SHO196621 SRF196620:SRK196621 TBB196620:TBG196621 TKX196620:TLC196621 TUT196620:TUY196621 UEP196620:UEU196621 UOL196620:UOQ196621 UYH196620:UYM196621 VID196620:VII196621 VRZ196620:VSE196621 WBV196620:WCA196621 WLR196620:WLW196621 WVN196620:WVS196621 F262156:K262157 JB262156:JG262157 SX262156:TC262157 ACT262156:ACY262157 AMP262156:AMU262157 AWL262156:AWQ262157 BGH262156:BGM262157 BQD262156:BQI262157 BZZ262156:CAE262157 CJV262156:CKA262157 CTR262156:CTW262157 DDN262156:DDS262157 DNJ262156:DNO262157 DXF262156:DXK262157 EHB262156:EHG262157 EQX262156:ERC262157 FAT262156:FAY262157 FKP262156:FKU262157 FUL262156:FUQ262157 GEH262156:GEM262157 GOD262156:GOI262157 GXZ262156:GYE262157 HHV262156:HIA262157 HRR262156:HRW262157 IBN262156:IBS262157 ILJ262156:ILO262157 IVF262156:IVK262157 JFB262156:JFG262157 JOX262156:JPC262157 JYT262156:JYY262157 KIP262156:KIU262157 KSL262156:KSQ262157 LCH262156:LCM262157 LMD262156:LMI262157 LVZ262156:LWE262157 MFV262156:MGA262157 MPR262156:MPW262157 MZN262156:MZS262157 NJJ262156:NJO262157 NTF262156:NTK262157 ODB262156:ODG262157 OMX262156:ONC262157 OWT262156:OWY262157 PGP262156:PGU262157 PQL262156:PQQ262157 QAH262156:QAM262157 QKD262156:QKI262157 QTZ262156:QUE262157 RDV262156:REA262157 RNR262156:RNW262157 RXN262156:RXS262157 SHJ262156:SHO262157 SRF262156:SRK262157 TBB262156:TBG262157 TKX262156:TLC262157 TUT262156:TUY262157 UEP262156:UEU262157 UOL262156:UOQ262157 UYH262156:UYM262157 VID262156:VII262157 VRZ262156:VSE262157 WBV262156:WCA262157 WLR262156:WLW262157 WVN262156:WVS262157 F327692:K327693 JB327692:JG327693 SX327692:TC327693 ACT327692:ACY327693 AMP327692:AMU327693 AWL327692:AWQ327693 BGH327692:BGM327693 BQD327692:BQI327693 BZZ327692:CAE327693 CJV327692:CKA327693 CTR327692:CTW327693 DDN327692:DDS327693 DNJ327692:DNO327693 DXF327692:DXK327693 EHB327692:EHG327693 EQX327692:ERC327693 FAT327692:FAY327693 FKP327692:FKU327693 FUL327692:FUQ327693 GEH327692:GEM327693 GOD327692:GOI327693 GXZ327692:GYE327693 HHV327692:HIA327693 HRR327692:HRW327693 IBN327692:IBS327693 ILJ327692:ILO327693 IVF327692:IVK327693 JFB327692:JFG327693 JOX327692:JPC327693 JYT327692:JYY327693 KIP327692:KIU327693 KSL327692:KSQ327693 LCH327692:LCM327693 LMD327692:LMI327693 LVZ327692:LWE327693 MFV327692:MGA327693 MPR327692:MPW327693 MZN327692:MZS327693 NJJ327692:NJO327693 NTF327692:NTK327693 ODB327692:ODG327693 OMX327692:ONC327693 OWT327692:OWY327693 PGP327692:PGU327693 PQL327692:PQQ327693 QAH327692:QAM327693 QKD327692:QKI327693 QTZ327692:QUE327693 RDV327692:REA327693 RNR327692:RNW327693 RXN327692:RXS327693 SHJ327692:SHO327693 SRF327692:SRK327693 TBB327692:TBG327693 TKX327692:TLC327693 TUT327692:TUY327693 UEP327692:UEU327693 UOL327692:UOQ327693 UYH327692:UYM327693 VID327692:VII327693 VRZ327692:VSE327693 WBV327692:WCA327693 WLR327692:WLW327693 WVN327692:WVS327693 F393228:K393229 JB393228:JG393229 SX393228:TC393229 ACT393228:ACY393229 AMP393228:AMU393229 AWL393228:AWQ393229 BGH393228:BGM393229 BQD393228:BQI393229 BZZ393228:CAE393229 CJV393228:CKA393229 CTR393228:CTW393229 DDN393228:DDS393229 DNJ393228:DNO393229 DXF393228:DXK393229 EHB393228:EHG393229 EQX393228:ERC393229 FAT393228:FAY393229 FKP393228:FKU393229 FUL393228:FUQ393229 GEH393228:GEM393229 GOD393228:GOI393229 GXZ393228:GYE393229 HHV393228:HIA393229 HRR393228:HRW393229 IBN393228:IBS393229 ILJ393228:ILO393229 IVF393228:IVK393229 JFB393228:JFG393229 JOX393228:JPC393229 JYT393228:JYY393229 KIP393228:KIU393229 KSL393228:KSQ393229 LCH393228:LCM393229 LMD393228:LMI393229 LVZ393228:LWE393229 MFV393228:MGA393229 MPR393228:MPW393229 MZN393228:MZS393229 NJJ393228:NJO393229 NTF393228:NTK393229 ODB393228:ODG393229 OMX393228:ONC393229 OWT393228:OWY393229 PGP393228:PGU393229 PQL393228:PQQ393229 QAH393228:QAM393229 QKD393228:QKI393229 QTZ393228:QUE393229 RDV393228:REA393229 RNR393228:RNW393229 RXN393228:RXS393229 SHJ393228:SHO393229 SRF393228:SRK393229 TBB393228:TBG393229 TKX393228:TLC393229 TUT393228:TUY393229 UEP393228:UEU393229 UOL393228:UOQ393229 UYH393228:UYM393229 VID393228:VII393229 VRZ393228:VSE393229 WBV393228:WCA393229 WLR393228:WLW393229 WVN393228:WVS393229 F458764:K458765 JB458764:JG458765 SX458764:TC458765 ACT458764:ACY458765 AMP458764:AMU458765 AWL458764:AWQ458765 BGH458764:BGM458765 BQD458764:BQI458765 BZZ458764:CAE458765 CJV458764:CKA458765 CTR458764:CTW458765 DDN458764:DDS458765 DNJ458764:DNO458765 DXF458764:DXK458765 EHB458764:EHG458765 EQX458764:ERC458765 FAT458764:FAY458765 FKP458764:FKU458765 FUL458764:FUQ458765 GEH458764:GEM458765 GOD458764:GOI458765 GXZ458764:GYE458765 HHV458764:HIA458765 HRR458764:HRW458765 IBN458764:IBS458765 ILJ458764:ILO458765 IVF458764:IVK458765 JFB458764:JFG458765 JOX458764:JPC458765 JYT458764:JYY458765 KIP458764:KIU458765 KSL458764:KSQ458765 LCH458764:LCM458765 LMD458764:LMI458765 LVZ458764:LWE458765 MFV458764:MGA458765 MPR458764:MPW458765 MZN458764:MZS458765 NJJ458764:NJO458765 NTF458764:NTK458765 ODB458764:ODG458765 OMX458764:ONC458765 OWT458764:OWY458765 PGP458764:PGU458765 PQL458764:PQQ458765 QAH458764:QAM458765 QKD458764:QKI458765 QTZ458764:QUE458765 RDV458764:REA458765 RNR458764:RNW458765 RXN458764:RXS458765 SHJ458764:SHO458765 SRF458764:SRK458765 TBB458764:TBG458765 TKX458764:TLC458765 TUT458764:TUY458765 UEP458764:UEU458765 UOL458764:UOQ458765 UYH458764:UYM458765 VID458764:VII458765 VRZ458764:VSE458765 WBV458764:WCA458765 WLR458764:WLW458765 WVN458764:WVS458765 F524300:K524301 JB524300:JG524301 SX524300:TC524301 ACT524300:ACY524301 AMP524300:AMU524301 AWL524300:AWQ524301 BGH524300:BGM524301 BQD524300:BQI524301 BZZ524300:CAE524301 CJV524300:CKA524301 CTR524300:CTW524301 DDN524300:DDS524301 DNJ524300:DNO524301 DXF524300:DXK524301 EHB524300:EHG524301 EQX524300:ERC524301 FAT524300:FAY524301 FKP524300:FKU524301 FUL524300:FUQ524301 GEH524300:GEM524301 GOD524300:GOI524301 GXZ524300:GYE524301 HHV524300:HIA524301 HRR524300:HRW524301 IBN524300:IBS524301 ILJ524300:ILO524301 IVF524300:IVK524301 JFB524300:JFG524301 JOX524300:JPC524301 JYT524300:JYY524301 KIP524300:KIU524301 KSL524300:KSQ524301 LCH524300:LCM524301 LMD524300:LMI524301 LVZ524300:LWE524301 MFV524300:MGA524301 MPR524300:MPW524301 MZN524300:MZS524301 NJJ524300:NJO524301 NTF524300:NTK524301 ODB524300:ODG524301 OMX524300:ONC524301 OWT524300:OWY524301 PGP524300:PGU524301 PQL524300:PQQ524301 QAH524300:QAM524301 QKD524300:QKI524301 QTZ524300:QUE524301 RDV524300:REA524301 RNR524300:RNW524301 RXN524300:RXS524301 SHJ524300:SHO524301 SRF524300:SRK524301 TBB524300:TBG524301 TKX524300:TLC524301 TUT524300:TUY524301 UEP524300:UEU524301 UOL524300:UOQ524301 UYH524300:UYM524301 VID524300:VII524301 VRZ524300:VSE524301 WBV524300:WCA524301 WLR524300:WLW524301 WVN524300:WVS524301 F589836:K589837 JB589836:JG589837 SX589836:TC589837 ACT589836:ACY589837 AMP589836:AMU589837 AWL589836:AWQ589837 BGH589836:BGM589837 BQD589836:BQI589837 BZZ589836:CAE589837 CJV589836:CKA589837 CTR589836:CTW589837 DDN589836:DDS589837 DNJ589836:DNO589837 DXF589836:DXK589837 EHB589836:EHG589837 EQX589836:ERC589837 FAT589836:FAY589837 FKP589836:FKU589837 FUL589836:FUQ589837 GEH589836:GEM589837 GOD589836:GOI589837 GXZ589836:GYE589837 HHV589836:HIA589837 HRR589836:HRW589837 IBN589836:IBS589837 ILJ589836:ILO589837 IVF589836:IVK589837 JFB589836:JFG589837 JOX589836:JPC589837 JYT589836:JYY589837 KIP589836:KIU589837 KSL589836:KSQ589837 LCH589836:LCM589837 LMD589836:LMI589837 LVZ589836:LWE589837 MFV589836:MGA589837 MPR589836:MPW589837 MZN589836:MZS589837 NJJ589836:NJO589837 NTF589836:NTK589837 ODB589836:ODG589837 OMX589836:ONC589837 OWT589836:OWY589837 PGP589836:PGU589837 PQL589836:PQQ589837 QAH589836:QAM589837 QKD589836:QKI589837 QTZ589836:QUE589837 RDV589836:REA589837 RNR589836:RNW589837 RXN589836:RXS589837 SHJ589836:SHO589837 SRF589836:SRK589837 TBB589836:TBG589837 TKX589836:TLC589837 TUT589836:TUY589837 UEP589836:UEU589837 UOL589836:UOQ589837 UYH589836:UYM589837 VID589836:VII589837 VRZ589836:VSE589837 WBV589836:WCA589837 WLR589836:WLW589837 WVN589836:WVS589837 F655372:K655373 JB655372:JG655373 SX655372:TC655373 ACT655372:ACY655373 AMP655372:AMU655373 AWL655372:AWQ655373 BGH655372:BGM655373 BQD655372:BQI655373 BZZ655372:CAE655373 CJV655372:CKA655373 CTR655372:CTW655373 DDN655372:DDS655373 DNJ655372:DNO655373 DXF655372:DXK655373 EHB655372:EHG655373 EQX655372:ERC655373 FAT655372:FAY655373 FKP655372:FKU655373 FUL655372:FUQ655373 GEH655372:GEM655373 GOD655372:GOI655373 GXZ655372:GYE655373 HHV655372:HIA655373 HRR655372:HRW655373 IBN655372:IBS655373 ILJ655372:ILO655373 IVF655372:IVK655373 JFB655372:JFG655373 JOX655372:JPC655373 JYT655372:JYY655373 KIP655372:KIU655373 KSL655372:KSQ655373 LCH655372:LCM655373 LMD655372:LMI655373 LVZ655372:LWE655373 MFV655372:MGA655373 MPR655372:MPW655373 MZN655372:MZS655373 NJJ655372:NJO655373 NTF655372:NTK655373 ODB655372:ODG655373 OMX655372:ONC655373 OWT655372:OWY655373 PGP655372:PGU655373 PQL655372:PQQ655373 QAH655372:QAM655373 QKD655372:QKI655373 QTZ655372:QUE655373 RDV655372:REA655373 RNR655372:RNW655373 RXN655372:RXS655373 SHJ655372:SHO655373 SRF655372:SRK655373 TBB655372:TBG655373 TKX655372:TLC655373 TUT655372:TUY655373 UEP655372:UEU655373 UOL655372:UOQ655373 UYH655372:UYM655373 VID655372:VII655373 VRZ655372:VSE655373 WBV655372:WCA655373 WLR655372:WLW655373 WVN655372:WVS655373 F720908:K720909 JB720908:JG720909 SX720908:TC720909 ACT720908:ACY720909 AMP720908:AMU720909 AWL720908:AWQ720909 BGH720908:BGM720909 BQD720908:BQI720909 BZZ720908:CAE720909 CJV720908:CKA720909 CTR720908:CTW720909 DDN720908:DDS720909 DNJ720908:DNO720909 DXF720908:DXK720909 EHB720908:EHG720909 EQX720908:ERC720909 FAT720908:FAY720909 FKP720908:FKU720909 FUL720908:FUQ720909 GEH720908:GEM720909 GOD720908:GOI720909 GXZ720908:GYE720909 HHV720908:HIA720909 HRR720908:HRW720909 IBN720908:IBS720909 ILJ720908:ILO720909 IVF720908:IVK720909 JFB720908:JFG720909 JOX720908:JPC720909 JYT720908:JYY720909 KIP720908:KIU720909 KSL720908:KSQ720909 LCH720908:LCM720909 LMD720908:LMI720909 LVZ720908:LWE720909 MFV720908:MGA720909 MPR720908:MPW720909 MZN720908:MZS720909 NJJ720908:NJO720909 NTF720908:NTK720909 ODB720908:ODG720909 OMX720908:ONC720909 OWT720908:OWY720909 PGP720908:PGU720909 PQL720908:PQQ720909 QAH720908:QAM720909 QKD720908:QKI720909 QTZ720908:QUE720909 RDV720908:REA720909 RNR720908:RNW720909 RXN720908:RXS720909 SHJ720908:SHO720909 SRF720908:SRK720909 TBB720908:TBG720909 TKX720908:TLC720909 TUT720908:TUY720909 UEP720908:UEU720909 UOL720908:UOQ720909 UYH720908:UYM720909 VID720908:VII720909 VRZ720908:VSE720909 WBV720908:WCA720909 WLR720908:WLW720909 WVN720908:WVS720909 F786444:K786445 JB786444:JG786445 SX786444:TC786445 ACT786444:ACY786445 AMP786444:AMU786445 AWL786444:AWQ786445 BGH786444:BGM786445 BQD786444:BQI786445 BZZ786444:CAE786445 CJV786444:CKA786445 CTR786444:CTW786445 DDN786444:DDS786445 DNJ786444:DNO786445 DXF786444:DXK786445 EHB786444:EHG786445 EQX786444:ERC786445 FAT786444:FAY786445 FKP786444:FKU786445 FUL786444:FUQ786445 GEH786444:GEM786445 GOD786444:GOI786445 GXZ786444:GYE786445 HHV786444:HIA786445 HRR786444:HRW786445 IBN786444:IBS786445 ILJ786444:ILO786445 IVF786444:IVK786445 JFB786444:JFG786445 JOX786444:JPC786445 JYT786444:JYY786445 KIP786444:KIU786445 KSL786444:KSQ786445 LCH786444:LCM786445 LMD786444:LMI786445 LVZ786444:LWE786445 MFV786444:MGA786445 MPR786444:MPW786445 MZN786444:MZS786445 NJJ786444:NJO786445 NTF786444:NTK786445 ODB786444:ODG786445 OMX786444:ONC786445 OWT786444:OWY786445 PGP786444:PGU786445 PQL786444:PQQ786445 QAH786444:QAM786445 QKD786444:QKI786445 QTZ786444:QUE786445 RDV786444:REA786445 RNR786444:RNW786445 RXN786444:RXS786445 SHJ786444:SHO786445 SRF786444:SRK786445 TBB786444:TBG786445 TKX786444:TLC786445 TUT786444:TUY786445 UEP786444:UEU786445 UOL786444:UOQ786445 UYH786444:UYM786445 VID786444:VII786445 VRZ786444:VSE786445 WBV786444:WCA786445 WLR786444:WLW786445 WVN786444:WVS786445 F851980:K851981 JB851980:JG851981 SX851980:TC851981 ACT851980:ACY851981 AMP851980:AMU851981 AWL851980:AWQ851981 BGH851980:BGM851981 BQD851980:BQI851981 BZZ851980:CAE851981 CJV851980:CKA851981 CTR851980:CTW851981 DDN851980:DDS851981 DNJ851980:DNO851981 DXF851980:DXK851981 EHB851980:EHG851981 EQX851980:ERC851981 FAT851980:FAY851981 FKP851980:FKU851981 FUL851980:FUQ851981 GEH851980:GEM851981 GOD851980:GOI851981 GXZ851980:GYE851981 HHV851980:HIA851981 HRR851980:HRW851981 IBN851980:IBS851981 ILJ851980:ILO851981 IVF851980:IVK851981 JFB851980:JFG851981 JOX851980:JPC851981 JYT851980:JYY851981 KIP851980:KIU851981 KSL851980:KSQ851981 LCH851980:LCM851981 LMD851980:LMI851981 LVZ851980:LWE851981 MFV851980:MGA851981 MPR851980:MPW851981 MZN851980:MZS851981 NJJ851980:NJO851981 NTF851980:NTK851981 ODB851980:ODG851981 OMX851980:ONC851981 OWT851980:OWY851981 PGP851980:PGU851981 PQL851980:PQQ851981 QAH851980:QAM851981 QKD851980:QKI851981 QTZ851980:QUE851981 RDV851980:REA851981 RNR851980:RNW851981 RXN851980:RXS851981 SHJ851980:SHO851981 SRF851980:SRK851981 TBB851980:TBG851981 TKX851980:TLC851981 TUT851980:TUY851981 UEP851980:UEU851981 UOL851980:UOQ851981 UYH851980:UYM851981 VID851980:VII851981 VRZ851980:VSE851981 WBV851980:WCA851981 WLR851980:WLW851981 WVN851980:WVS851981 F917516:K917517 JB917516:JG917517 SX917516:TC917517 ACT917516:ACY917517 AMP917516:AMU917517 AWL917516:AWQ917517 BGH917516:BGM917517 BQD917516:BQI917517 BZZ917516:CAE917517 CJV917516:CKA917517 CTR917516:CTW917517 DDN917516:DDS917517 DNJ917516:DNO917517 DXF917516:DXK917517 EHB917516:EHG917517 EQX917516:ERC917517 FAT917516:FAY917517 FKP917516:FKU917517 FUL917516:FUQ917517 GEH917516:GEM917517 GOD917516:GOI917517 GXZ917516:GYE917517 HHV917516:HIA917517 HRR917516:HRW917517 IBN917516:IBS917517 ILJ917516:ILO917517 IVF917516:IVK917517 JFB917516:JFG917517 JOX917516:JPC917517 JYT917516:JYY917517 KIP917516:KIU917517 KSL917516:KSQ917517 LCH917516:LCM917517 LMD917516:LMI917517 LVZ917516:LWE917517 MFV917516:MGA917517 MPR917516:MPW917517 MZN917516:MZS917517 NJJ917516:NJO917517 NTF917516:NTK917517 ODB917516:ODG917517 OMX917516:ONC917517 OWT917516:OWY917517 PGP917516:PGU917517 PQL917516:PQQ917517 QAH917516:QAM917517 QKD917516:QKI917517 QTZ917516:QUE917517 RDV917516:REA917517 RNR917516:RNW917517 RXN917516:RXS917517 SHJ917516:SHO917517 SRF917516:SRK917517 TBB917516:TBG917517 TKX917516:TLC917517 TUT917516:TUY917517 UEP917516:UEU917517 UOL917516:UOQ917517 UYH917516:UYM917517 VID917516:VII917517 VRZ917516:VSE917517 WBV917516:WCA917517 WLR917516:WLW917517 WVN917516:WVS917517 F983052:K983053 JB983052:JG983053 SX983052:TC983053 ACT983052:ACY983053 AMP983052:AMU983053 AWL983052:AWQ983053 BGH983052:BGM983053 BQD983052:BQI983053 BZZ983052:CAE983053 CJV983052:CKA983053 CTR983052:CTW983053 DDN983052:DDS983053 DNJ983052:DNO983053 DXF983052:DXK983053 EHB983052:EHG983053 EQX983052:ERC983053 FAT983052:FAY983053 FKP983052:FKU983053 FUL983052:FUQ983053 GEH983052:GEM983053 GOD983052:GOI983053 GXZ983052:GYE983053 HHV983052:HIA983053 HRR983052:HRW983053 IBN983052:IBS983053 ILJ983052:ILO983053 IVF983052:IVK983053 JFB983052:JFG983053 JOX983052:JPC983053 JYT983052:JYY983053 KIP983052:KIU983053 KSL983052:KSQ983053 LCH983052:LCM983053 LMD983052:LMI983053 LVZ983052:LWE983053 MFV983052:MGA983053 MPR983052:MPW983053 MZN983052:MZS983053 NJJ983052:NJO983053 NTF983052:NTK983053 ODB983052:ODG983053 OMX983052:ONC983053 OWT983052:OWY983053 PGP983052:PGU983053 PQL983052:PQQ983053 QAH983052:QAM983053 QKD983052:QKI983053 QTZ983052:QUE983053 RDV983052:REA983053 RNR983052:RNW983053 RXN983052:RXS983053 SHJ983052:SHO983053 SRF983052:SRK983053 TBB983052:TBG983053 TKX983052:TLC983053 TUT983052:TUY983053 UEP983052:UEU983053 UOL983052:UOQ983053 UYH983052:UYM983053 VID983052:VII983053 VRZ983052:VSE983053 WBV983052:WCA983053 WLR983052:WLW983053 WVN983052:WVS983053 E13:K13 JA13:JG13 SW13:TC13 ACS13:ACY13 AMO13:AMU13 AWK13:AWQ13 BGG13:BGM13 BQC13:BQI13 BZY13:CAE13 CJU13:CKA13 CTQ13:CTW13 DDM13:DDS13 DNI13:DNO13 DXE13:DXK13 EHA13:EHG13 EQW13:ERC13 FAS13:FAY13 FKO13:FKU13 FUK13:FUQ13 GEG13:GEM13 GOC13:GOI13 GXY13:GYE13 HHU13:HIA13 HRQ13:HRW13 IBM13:IBS13 ILI13:ILO13 IVE13:IVK13 JFA13:JFG13 JOW13:JPC13 JYS13:JYY13 KIO13:KIU13 KSK13:KSQ13 LCG13:LCM13 LMC13:LMI13 LVY13:LWE13 MFU13:MGA13 MPQ13:MPW13 MZM13:MZS13 NJI13:NJO13 NTE13:NTK13 ODA13:ODG13 OMW13:ONC13 OWS13:OWY13 PGO13:PGU13 PQK13:PQQ13 QAG13:QAM13 QKC13:QKI13 QTY13:QUE13 RDU13:REA13 RNQ13:RNW13 RXM13:RXS13 SHI13:SHO13 SRE13:SRK13 TBA13:TBG13 TKW13:TLC13 TUS13:TUY13 UEO13:UEU13 UOK13:UOQ13 UYG13:UYM13 VIC13:VII13 VRY13:VSE13 WBU13:WCA13 WLQ13:WLW13 WVM13:WVS13 E65549:K65549 JA65549:JG65549 SW65549:TC65549 ACS65549:ACY65549 AMO65549:AMU65549 AWK65549:AWQ65549 BGG65549:BGM65549 BQC65549:BQI65549 BZY65549:CAE65549 CJU65549:CKA65549 CTQ65549:CTW65549 DDM65549:DDS65549 DNI65549:DNO65549 DXE65549:DXK65549 EHA65549:EHG65549 EQW65549:ERC65549 FAS65549:FAY65549 FKO65549:FKU65549 FUK65549:FUQ65549 GEG65549:GEM65549 GOC65549:GOI65549 GXY65549:GYE65549 HHU65549:HIA65549 HRQ65549:HRW65549 IBM65549:IBS65549 ILI65549:ILO65549 IVE65549:IVK65549 JFA65549:JFG65549 JOW65549:JPC65549 JYS65549:JYY65549 KIO65549:KIU65549 KSK65549:KSQ65549 LCG65549:LCM65549 LMC65549:LMI65549 LVY65549:LWE65549 MFU65549:MGA65549 MPQ65549:MPW65549 MZM65549:MZS65549 NJI65549:NJO65549 NTE65549:NTK65549 ODA65549:ODG65549 OMW65549:ONC65549 OWS65549:OWY65549 PGO65549:PGU65549 PQK65549:PQQ65549 QAG65549:QAM65549 QKC65549:QKI65549 QTY65549:QUE65549 RDU65549:REA65549 RNQ65549:RNW65549 RXM65549:RXS65549 SHI65549:SHO65549 SRE65549:SRK65549 TBA65549:TBG65549 TKW65549:TLC65549 TUS65549:TUY65549 UEO65549:UEU65549 UOK65549:UOQ65549 UYG65549:UYM65549 VIC65549:VII65549 VRY65549:VSE65549 WBU65549:WCA65549 WLQ65549:WLW65549 WVM65549:WVS65549 E131085:K131085 JA131085:JG131085 SW131085:TC131085 ACS131085:ACY131085 AMO131085:AMU131085 AWK131085:AWQ131085 BGG131085:BGM131085 BQC131085:BQI131085 BZY131085:CAE131085 CJU131085:CKA131085 CTQ131085:CTW131085 DDM131085:DDS131085 DNI131085:DNO131085 DXE131085:DXK131085 EHA131085:EHG131085 EQW131085:ERC131085 FAS131085:FAY131085 FKO131085:FKU131085 FUK131085:FUQ131085 GEG131085:GEM131085 GOC131085:GOI131085 GXY131085:GYE131085 HHU131085:HIA131085 HRQ131085:HRW131085 IBM131085:IBS131085 ILI131085:ILO131085 IVE131085:IVK131085 JFA131085:JFG131085 JOW131085:JPC131085 JYS131085:JYY131085 KIO131085:KIU131085 KSK131085:KSQ131085 LCG131085:LCM131085 LMC131085:LMI131085 LVY131085:LWE131085 MFU131085:MGA131085 MPQ131085:MPW131085 MZM131085:MZS131085 NJI131085:NJO131085 NTE131085:NTK131085 ODA131085:ODG131085 OMW131085:ONC131085 OWS131085:OWY131085 PGO131085:PGU131085 PQK131085:PQQ131085 QAG131085:QAM131085 QKC131085:QKI131085 QTY131085:QUE131085 RDU131085:REA131085 RNQ131085:RNW131085 RXM131085:RXS131085 SHI131085:SHO131085 SRE131085:SRK131085 TBA131085:TBG131085 TKW131085:TLC131085 TUS131085:TUY131085 UEO131085:UEU131085 UOK131085:UOQ131085 UYG131085:UYM131085 VIC131085:VII131085 VRY131085:VSE131085 WBU131085:WCA131085 WLQ131085:WLW131085 WVM131085:WVS131085 E196621:K196621 JA196621:JG196621 SW196621:TC196621 ACS196621:ACY196621 AMO196621:AMU196621 AWK196621:AWQ196621 BGG196621:BGM196621 BQC196621:BQI196621 BZY196621:CAE196621 CJU196621:CKA196621 CTQ196621:CTW196621 DDM196621:DDS196621 DNI196621:DNO196621 DXE196621:DXK196621 EHA196621:EHG196621 EQW196621:ERC196621 FAS196621:FAY196621 FKO196621:FKU196621 FUK196621:FUQ196621 GEG196621:GEM196621 GOC196621:GOI196621 GXY196621:GYE196621 HHU196621:HIA196621 HRQ196621:HRW196621 IBM196621:IBS196621 ILI196621:ILO196621 IVE196621:IVK196621 JFA196621:JFG196621 JOW196621:JPC196621 JYS196621:JYY196621 KIO196621:KIU196621 KSK196621:KSQ196621 LCG196621:LCM196621 LMC196621:LMI196621 LVY196621:LWE196621 MFU196621:MGA196621 MPQ196621:MPW196621 MZM196621:MZS196621 NJI196621:NJO196621 NTE196621:NTK196621 ODA196621:ODG196621 OMW196621:ONC196621 OWS196621:OWY196621 PGO196621:PGU196621 PQK196621:PQQ196621 QAG196621:QAM196621 QKC196621:QKI196621 QTY196621:QUE196621 RDU196621:REA196621 RNQ196621:RNW196621 RXM196621:RXS196621 SHI196621:SHO196621 SRE196621:SRK196621 TBA196621:TBG196621 TKW196621:TLC196621 TUS196621:TUY196621 UEO196621:UEU196621 UOK196621:UOQ196621 UYG196621:UYM196621 VIC196621:VII196621 VRY196621:VSE196621 WBU196621:WCA196621 WLQ196621:WLW196621 WVM196621:WVS196621 E262157:K262157 JA262157:JG262157 SW262157:TC262157 ACS262157:ACY262157 AMO262157:AMU262157 AWK262157:AWQ262157 BGG262157:BGM262157 BQC262157:BQI262157 BZY262157:CAE262157 CJU262157:CKA262157 CTQ262157:CTW262157 DDM262157:DDS262157 DNI262157:DNO262157 DXE262157:DXK262157 EHA262157:EHG262157 EQW262157:ERC262157 FAS262157:FAY262157 FKO262157:FKU262157 FUK262157:FUQ262157 GEG262157:GEM262157 GOC262157:GOI262157 GXY262157:GYE262157 HHU262157:HIA262157 HRQ262157:HRW262157 IBM262157:IBS262157 ILI262157:ILO262157 IVE262157:IVK262157 JFA262157:JFG262157 JOW262157:JPC262157 JYS262157:JYY262157 KIO262157:KIU262157 KSK262157:KSQ262157 LCG262157:LCM262157 LMC262157:LMI262157 LVY262157:LWE262157 MFU262157:MGA262157 MPQ262157:MPW262157 MZM262157:MZS262157 NJI262157:NJO262157 NTE262157:NTK262157 ODA262157:ODG262157 OMW262157:ONC262157 OWS262157:OWY262157 PGO262157:PGU262157 PQK262157:PQQ262157 QAG262157:QAM262157 QKC262157:QKI262157 QTY262157:QUE262157 RDU262157:REA262157 RNQ262157:RNW262157 RXM262157:RXS262157 SHI262157:SHO262157 SRE262157:SRK262157 TBA262157:TBG262157 TKW262157:TLC262157 TUS262157:TUY262157 UEO262157:UEU262157 UOK262157:UOQ262157 UYG262157:UYM262157 VIC262157:VII262157 VRY262157:VSE262157 WBU262157:WCA262157 WLQ262157:WLW262157 WVM262157:WVS262157 E327693:K327693 JA327693:JG327693 SW327693:TC327693 ACS327693:ACY327693 AMO327693:AMU327693 AWK327693:AWQ327693 BGG327693:BGM327693 BQC327693:BQI327693 BZY327693:CAE327693 CJU327693:CKA327693 CTQ327693:CTW327693 DDM327693:DDS327693 DNI327693:DNO327693 DXE327693:DXK327693 EHA327693:EHG327693 EQW327693:ERC327693 FAS327693:FAY327693 FKO327693:FKU327693 FUK327693:FUQ327693 GEG327693:GEM327693 GOC327693:GOI327693 GXY327693:GYE327693 HHU327693:HIA327693 HRQ327693:HRW327693 IBM327693:IBS327693 ILI327693:ILO327693 IVE327693:IVK327693 JFA327693:JFG327693 JOW327693:JPC327693 JYS327693:JYY327693 KIO327693:KIU327693 KSK327693:KSQ327693 LCG327693:LCM327693 LMC327693:LMI327693 LVY327693:LWE327693 MFU327693:MGA327693 MPQ327693:MPW327693 MZM327693:MZS327693 NJI327693:NJO327693 NTE327693:NTK327693 ODA327693:ODG327693 OMW327693:ONC327693 OWS327693:OWY327693 PGO327693:PGU327693 PQK327693:PQQ327693 QAG327693:QAM327693 QKC327693:QKI327693 QTY327693:QUE327693 RDU327693:REA327693 RNQ327693:RNW327693 RXM327693:RXS327693 SHI327693:SHO327693 SRE327693:SRK327693 TBA327693:TBG327693 TKW327693:TLC327693 TUS327693:TUY327693 UEO327693:UEU327693 UOK327693:UOQ327693 UYG327693:UYM327693 VIC327693:VII327693 VRY327693:VSE327693 WBU327693:WCA327693 WLQ327693:WLW327693 WVM327693:WVS327693 E393229:K393229 JA393229:JG393229 SW393229:TC393229 ACS393229:ACY393229 AMO393229:AMU393229 AWK393229:AWQ393229 BGG393229:BGM393229 BQC393229:BQI393229 BZY393229:CAE393229 CJU393229:CKA393229 CTQ393229:CTW393229 DDM393229:DDS393229 DNI393229:DNO393229 DXE393229:DXK393229 EHA393229:EHG393229 EQW393229:ERC393229 FAS393229:FAY393229 FKO393229:FKU393229 FUK393229:FUQ393229 GEG393229:GEM393229 GOC393229:GOI393229 GXY393229:GYE393229 HHU393229:HIA393229 HRQ393229:HRW393229 IBM393229:IBS393229 ILI393229:ILO393229 IVE393229:IVK393229 JFA393229:JFG393229 JOW393229:JPC393229 JYS393229:JYY393229 KIO393229:KIU393229 KSK393229:KSQ393229 LCG393229:LCM393229 LMC393229:LMI393229 LVY393229:LWE393229 MFU393229:MGA393229 MPQ393229:MPW393229 MZM393229:MZS393229 NJI393229:NJO393229 NTE393229:NTK393229 ODA393229:ODG393229 OMW393229:ONC393229 OWS393229:OWY393229 PGO393229:PGU393229 PQK393229:PQQ393229 QAG393229:QAM393229 QKC393229:QKI393229 QTY393229:QUE393229 RDU393229:REA393229 RNQ393229:RNW393229 RXM393229:RXS393229 SHI393229:SHO393229 SRE393229:SRK393229 TBA393229:TBG393229 TKW393229:TLC393229 TUS393229:TUY393229 UEO393229:UEU393229 UOK393229:UOQ393229 UYG393229:UYM393229 VIC393229:VII393229 VRY393229:VSE393229 WBU393229:WCA393229 WLQ393229:WLW393229 WVM393229:WVS393229 E458765:K458765 JA458765:JG458765 SW458765:TC458765 ACS458765:ACY458765 AMO458765:AMU458765 AWK458765:AWQ458765 BGG458765:BGM458765 BQC458765:BQI458765 BZY458765:CAE458765 CJU458765:CKA458765 CTQ458765:CTW458765 DDM458765:DDS458765 DNI458765:DNO458765 DXE458765:DXK458765 EHA458765:EHG458765 EQW458765:ERC458765 FAS458765:FAY458765 FKO458765:FKU458765 FUK458765:FUQ458765 GEG458765:GEM458765 GOC458765:GOI458765 GXY458765:GYE458765 HHU458765:HIA458765 HRQ458765:HRW458765 IBM458765:IBS458765 ILI458765:ILO458765 IVE458765:IVK458765 JFA458765:JFG458765 JOW458765:JPC458765 JYS458765:JYY458765 KIO458765:KIU458765 KSK458765:KSQ458765 LCG458765:LCM458765 LMC458765:LMI458765 LVY458765:LWE458765 MFU458765:MGA458765 MPQ458765:MPW458765 MZM458765:MZS458765 NJI458765:NJO458765 NTE458765:NTK458765 ODA458765:ODG458765 OMW458765:ONC458765 OWS458765:OWY458765 PGO458765:PGU458765 PQK458765:PQQ458765 QAG458765:QAM458765 QKC458765:QKI458765 QTY458765:QUE458765 RDU458765:REA458765 RNQ458765:RNW458765 RXM458765:RXS458765 SHI458765:SHO458765 SRE458765:SRK458765 TBA458765:TBG458765 TKW458765:TLC458765 TUS458765:TUY458765 UEO458765:UEU458765 UOK458765:UOQ458765 UYG458765:UYM458765 VIC458765:VII458765 VRY458765:VSE458765 WBU458765:WCA458765 WLQ458765:WLW458765 WVM458765:WVS458765 E524301:K524301 JA524301:JG524301 SW524301:TC524301 ACS524301:ACY524301 AMO524301:AMU524301 AWK524301:AWQ524301 BGG524301:BGM524301 BQC524301:BQI524301 BZY524301:CAE524301 CJU524301:CKA524301 CTQ524301:CTW524301 DDM524301:DDS524301 DNI524301:DNO524301 DXE524301:DXK524301 EHA524301:EHG524301 EQW524301:ERC524301 FAS524301:FAY524301 FKO524301:FKU524301 FUK524301:FUQ524301 GEG524301:GEM524301 GOC524301:GOI524301 GXY524301:GYE524301 HHU524301:HIA524301 HRQ524301:HRW524301 IBM524301:IBS524301 ILI524301:ILO524301 IVE524301:IVK524301 JFA524301:JFG524301 JOW524301:JPC524301 JYS524301:JYY524301 KIO524301:KIU524301 KSK524301:KSQ524301 LCG524301:LCM524301 LMC524301:LMI524301 LVY524301:LWE524301 MFU524301:MGA524301 MPQ524301:MPW524301 MZM524301:MZS524301 NJI524301:NJO524301 NTE524301:NTK524301 ODA524301:ODG524301 OMW524301:ONC524301 OWS524301:OWY524301 PGO524301:PGU524301 PQK524301:PQQ524301 QAG524301:QAM524301 QKC524301:QKI524301 QTY524301:QUE524301 RDU524301:REA524301 RNQ524301:RNW524301 RXM524301:RXS524301 SHI524301:SHO524301 SRE524301:SRK524301 TBA524301:TBG524301 TKW524301:TLC524301 TUS524301:TUY524301 UEO524301:UEU524301 UOK524301:UOQ524301 UYG524301:UYM524301 VIC524301:VII524301 VRY524301:VSE524301 WBU524301:WCA524301 WLQ524301:WLW524301 WVM524301:WVS524301 E589837:K589837 JA589837:JG589837 SW589837:TC589837 ACS589837:ACY589837 AMO589837:AMU589837 AWK589837:AWQ589837 BGG589837:BGM589837 BQC589837:BQI589837 BZY589837:CAE589837 CJU589837:CKA589837 CTQ589837:CTW589837 DDM589837:DDS589837 DNI589837:DNO589837 DXE589837:DXK589837 EHA589837:EHG589837 EQW589837:ERC589837 FAS589837:FAY589837 FKO589837:FKU589837 FUK589837:FUQ589837 GEG589837:GEM589837 GOC589837:GOI589837 GXY589837:GYE589837 HHU589837:HIA589837 HRQ589837:HRW589837 IBM589837:IBS589837 ILI589837:ILO589837 IVE589837:IVK589837 JFA589837:JFG589837 JOW589837:JPC589837 JYS589837:JYY589837 KIO589837:KIU589837 KSK589837:KSQ589837 LCG589837:LCM589837 LMC589837:LMI589837 LVY589837:LWE589837 MFU589837:MGA589837 MPQ589837:MPW589837 MZM589837:MZS589837 NJI589837:NJO589837 NTE589837:NTK589837 ODA589837:ODG589837 OMW589837:ONC589837 OWS589837:OWY589837 PGO589837:PGU589837 PQK589837:PQQ589837 QAG589837:QAM589837 QKC589837:QKI589837 QTY589837:QUE589837 RDU589837:REA589837 RNQ589837:RNW589837 RXM589837:RXS589837 SHI589837:SHO589837 SRE589837:SRK589837 TBA589837:TBG589837 TKW589837:TLC589837 TUS589837:TUY589837 UEO589837:UEU589837 UOK589837:UOQ589837 UYG589837:UYM589837 VIC589837:VII589837 VRY589837:VSE589837 WBU589837:WCA589837 WLQ589837:WLW589837 WVM589837:WVS589837 E655373:K655373 JA655373:JG655373 SW655373:TC655373 ACS655373:ACY655373 AMO655373:AMU655373 AWK655373:AWQ655373 BGG655373:BGM655373 BQC655373:BQI655373 BZY655373:CAE655373 CJU655373:CKA655373 CTQ655373:CTW655373 DDM655373:DDS655373 DNI655373:DNO655373 DXE655373:DXK655373 EHA655373:EHG655373 EQW655373:ERC655373 FAS655373:FAY655373 FKO655373:FKU655373 FUK655373:FUQ655373 GEG655373:GEM655373 GOC655373:GOI655373 GXY655373:GYE655373 HHU655373:HIA655373 HRQ655373:HRW655373 IBM655373:IBS655373 ILI655373:ILO655373 IVE655373:IVK655373 JFA655373:JFG655373 JOW655373:JPC655373 JYS655373:JYY655373 KIO655373:KIU655373 KSK655373:KSQ655373 LCG655373:LCM655373 LMC655373:LMI655373 LVY655373:LWE655373 MFU655373:MGA655373 MPQ655373:MPW655373 MZM655373:MZS655373 NJI655373:NJO655373 NTE655373:NTK655373 ODA655373:ODG655373 OMW655373:ONC655373 OWS655373:OWY655373 PGO655373:PGU655373 PQK655373:PQQ655373 QAG655373:QAM655373 QKC655373:QKI655373 QTY655373:QUE655373 RDU655373:REA655373 RNQ655373:RNW655373 RXM655373:RXS655373 SHI655373:SHO655373 SRE655373:SRK655373 TBA655373:TBG655373 TKW655373:TLC655373 TUS655373:TUY655373 UEO655373:UEU655373 UOK655373:UOQ655373 UYG655373:UYM655373 VIC655373:VII655373 VRY655373:VSE655373 WBU655373:WCA655373 WLQ655373:WLW655373 WVM655373:WVS655373 E720909:K720909 JA720909:JG720909 SW720909:TC720909 ACS720909:ACY720909 AMO720909:AMU720909 AWK720909:AWQ720909 BGG720909:BGM720909 BQC720909:BQI720909 BZY720909:CAE720909 CJU720909:CKA720909 CTQ720909:CTW720909 DDM720909:DDS720909 DNI720909:DNO720909 DXE720909:DXK720909 EHA720909:EHG720909 EQW720909:ERC720909 FAS720909:FAY720909 FKO720909:FKU720909 FUK720909:FUQ720909 GEG720909:GEM720909 GOC720909:GOI720909 GXY720909:GYE720909 HHU720909:HIA720909 HRQ720909:HRW720909 IBM720909:IBS720909 ILI720909:ILO720909 IVE720909:IVK720909 JFA720909:JFG720909 JOW720909:JPC720909 JYS720909:JYY720909 KIO720909:KIU720909 KSK720909:KSQ720909 LCG720909:LCM720909 LMC720909:LMI720909 LVY720909:LWE720909 MFU720909:MGA720909 MPQ720909:MPW720909 MZM720909:MZS720909 NJI720909:NJO720909 NTE720909:NTK720909 ODA720909:ODG720909 OMW720909:ONC720909 OWS720909:OWY720909 PGO720909:PGU720909 PQK720909:PQQ720909 QAG720909:QAM720909 QKC720909:QKI720909 QTY720909:QUE720909 RDU720909:REA720909 RNQ720909:RNW720909 RXM720909:RXS720909 SHI720909:SHO720909 SRE720909:SRK720909 TBA720909:TBG720909 TKW720909:TLC720909 TUS720909:TUY720909 UEO720909:UEU720909 UOK720909:UOQ720909 UYG720909:UYM720909 VIC720909:VII720909 VRY720909:VSE720909 WBU720909:WCA720909 WLQ720909:WLW720909 WVM720909:WVS720909 E786445:K786445 JA786445:JG786445 SW786445:TC786445 ACS786445:ACY786445 AMO786445:AMU786445 AWK786445:AWQ786445 BGG786445:BGM786445 BQC786445:BQI786445 BZY786445:CAE786445 CJU786445:CKA786445 CTQ786445:CTW786445 DDM786445:DDS786445 DNI786445:DNO786445 DXE786445:DXK786445 EHA786445:EHG786445 EQW786445:ERC786445 FAS786445:FAY786445 FKO786445:FKU786445 FUK786445:FUQ786445 GEG786445:GEM786445 GOC786445:GOI786445 GXY786445:GYE786445 HHU786445:HIA786445 HRQ786445:HRW786445 IBM786445:IBS786445 ILI786445:ILO786445 IVE786445:IVK786445 JFA786445:JFG786445 JOW786445:JPC786445 JYS786445:JYY786445 KIO786445:KIU786445 KSK786445:KSQ786445 LCG786445:LCM786445 LMC786445:LMI786445 LVY786445:LWE786445 MFU786445:MGA786445 MPQ786445:MPW786445 MZM786445:MZS786445 NJI786445:NJO786445 NTE786445:NTK786445 ODA786445:ODG786445 OMW786445:ONC786445 OWS786445:OWY786445 PGO786445:PGU786445 PQK786445:PQQ786445 QAG786445:QAM786445 QKC786445:QKI786445 QTY786445:QUE786445 RDU786445:REA786445 RNQ786445:RNW786445 RXM786445:RXS786445 SHI786445:SHO786445 SRE786445:SRK786445 TBA786445:TBG786445 TKW786445:TLC786445 TUS786445:TUY786445 UEO786445:UEU786445 UOK786445:UOQ786445 UYG786445:UYM786445 VIC786445:VII786445 VRY786445:VSE786445 WBU786445:WCA786445 WLQ786445:WLW786445 WVM786445:WVS786445 E851981:K851981 JA851981:JG851981 SW851981:TC851981 ACS851981:ACY851981 AMO851981:AMU851981 AWK851981:AWQ851981 BGG851981:BGM851981 BQC851981:BQI851981 BZY851981:CAE851981 CJU851981:CKA851981 CTQ851981:CTW851981 DDM851981:DDS851981 DNI851981:DNO851981 DXE851981:DXK851981 EHA851981:EHG851981 EQW851981:ERC851981 FAS851981:FAY851981 FKO851981:FKU851981 FUK851981:FUQ851981 GEG851981:GEM851981 GOC851981:GOI851981 GXY851981:GYE851981 HHU851981:HIA851981 HRQ851981:HRW851981 IBM851981:IBS851981 ILI851981:ILO851981 IVE851981:IVK851981 JFA851981:JFG851981 JOW851981:JPC851981 JYS851981:JYY851981 KIO851981:KIU851981 KSK851981:KSQ851981 LCG851981:LCM851981 LMC851981:LMI851981 LVY851981:LWE851981 MFU851981:MGA851981 MPQ851981:MPW851981 MZM851981:MZS851981 NJI851981:NJO851981 NTE851981:NTK851981 ODA851981:ODG851981 OMW851981:ONC851981 OWS851981:OWY851981 PGO851981:PGU851981 PQK851981:PQQ851981 QAG851981:QAM851981 QKC851981:QKI851981 QTY851981:QUE851981 RDU851981:REA851981 RNQ851981:RNW851981 RXM851981:RXS851981 SHI851981:SHO851981 SRE851981:SRK851981 TBA851981:TBG851981 TKW851981:TLC851981 TUS851981:TUY851981 UEO851981:UEU851981 UOK851981:UOQ851981 UYG851981:UYM851981 VIC851981:VII851981 VRY851981:VSE851981 WBU851981:WCA851981 WLQ851981:WLW851981 WVM851981:WVS851981 E917517:K917517 JA917517:JG917517 SW917517:TC917517 ACS917517:ACY917517 AMO917517:AMU917517 AWK917517:AWQ917517 BGG917517:BGM917517 BQC917517:BQI917517 BZY917517:CAE917517 CJU917517:CKA917517 CTQ917517:CTW917517 DDM917517:DDS917517 DNI917517:DNO917517 DXE917517:DXK917517 EHA917517:EHG917517 EQW917517:ERC917517 FAS917517:FAY917517 FKO917517:FKU917517 FUK917517:FUQ917517 GEG917517:GEM917517 GOC917517:GOI917517 GXY917517:GYE917517 HHU917517:HIA917517 HRQ917517:HRW917517 IBM917517:IBS917517 ILI917517:ILO917517 IVE917517:IVK917517 JFA917517:JFG917517 JOW917517:JPC917517 JYS917517:JYY917517 KIO917517:KIU917517 KSK917517:KSQ917517 LCG917517:LCM917517 LMC917517:LMI917517 LVY917517:LWE917517 MFU917517:MGA917517 MPQ917517:MPW917517 MZM917517:MZS917517 NJI917517:NJO917517 NTE917517:NTK917517 ODA917517:ODG917517 OMW917517:ONC917517 OWS917517:OWY917517 PGO917517:PGU917517 PQK917517:PQQ917517 QAG917517:QAM917517 QKC917517:QKI917517 QTY917517:QUE917517 RDU917517:REA917517 RNQ917517:RNW917517 RXM917517:RXS917517 SHI917517:SHO917517 SRE917517:SRK917517 TBA917517:TBG917517 TKW917517:TLC917517 TUS917517:TUY917517 UEO917517:UEU917517 UOK917517:UOQ917517 UYG917517:UYM917517 VIC917517:VII917517 VRY917517:VSE917517 WBU917517:WCA917517 WLQ917517:WLW917517 WVM917517:WVS917517 E983053:K983053 JA983053:JG983053 SW983053:TC983053 ACS983053:ACY983053 AMO983053:AMU983053 AWK983053:AWQ983053 BGG983053:BGM983053 BQC983053:BQI983053 BZY983053:CAE983053 CJU983053:CKA983053 CTQ983053:CTW983053 DDM983053:DDS983053 DNI983053:DNO983053 DXE983053:DXK983053 EHA983053:EHG983053 EQW983053:ERC983053 FAS983053:FAY983053 FKO983053:FKU983053 FUK983053:FUQ983053 GEG983053:GEM983053 GOC983053:GOI983053 GXY983053:GYE983053 HHU983053:HIA983053 HRQ983053:HRW983053 IBM983053:IBS983053 ILI983053:ILO983053 IVE983053:IVK983053 JFA983053:JFG983053 JOW983053:JPC983053 JYS983053:JYY983053 KIO983053:KIU983053 KSK983053:KSQ983053 LCG983053:LCM983053 LMC983053:LMI983053 LVY983053:LWE983053 MFU983053:MGA983053 MPQ983053:MPW983053 MZM983053:MZS983053 NJI983053:NJO983053 NTE983053:NTK983053 ODA983053:ODG983053 OMW983053:ONC983053 OWS983053:OWY983053 PGO983053:PGU983053 PQK983053:PQQ983053 QAG983053:QAM983053 QKC983053:QKI983053 QTY983053:QUE983053 RDU983053:REA983053 RNQ983053:RNW983053 RXM983053:RXS983053 SHI983053:SHO983053 SRE983053:SRK983053 TBA983053:TBG983053 TKW983053:TLC983053 TUS983053:TUY983053 UEO983053:UEU983053 UOK983053:UOQ983053 UYG983053:UYM983053 VIC983053:VII983053 VRY983053:VSE983053 WBU983053:WCA983053 WLQ983053:WLW983053 WVM983053:WVS983053">
      <formula1>0</formula1>
      <formula2>0</formula2>
    </dataValidation>
    <dataValidation type="list" allowBlank="1" showInputMessage="1" showErrorMessage="1" prompt="wybierz narzędzie PP" sqref="D19:K19 IZ19:JG19 SV19:TC19 ACR19:ACY19 AMN19:AMU19 AWJ19:AWQ19 BGF19:BGM19 BQB19:BQI19 BZX19:CAE19 CJT19:CKA19 CTP19:CTW19 DDL19:DDS19 DNH19:DNO19 DXD19:DXK19 EGZ19:EHG19 EQV19:ERC19 FAR19:FAY19 FKN19:FKU19 FUJ19:FUQ19 GEF19:GEM19 GOB19:GOI19 GXX19:GYE19 HHT19:HIA19 HRP19:HRW19 IBL19:IBS19 ILH19:ILO19 IVD19:IVK19 JEZ19:JFG19 JOV19:JPC19 JYR19:JYY19 KIN19:KIU19 KSJ19:KSQ19 LCF19:LCM19 LMB19:LMI19 LVX19:LWE19 MFT19:MGA19 MPP19:MPW19 MZL19:MZS19 NJH19:NJO19 NTD19:NTK19 OCZ19:ODG19 OMV19:ONC19 OWR19:OWY19 PGN19:PGU19 PQJ19:PQQ19 QAF19:QAM19 QKB19:QKI19 QTX19:QUE19 RDT19:REA19 RNP19:RNW19 RXL19:RXS19 SHH19:SHO19 SRD19:SRK19 TAZ19:TBG19 TKV19:TLC19 TUR19:TUY19 UEN19:UEU19 UOJ19:UOQ19 UYF19:UYM19 VIB19:VII19 VRX19:VSE19 WBT19:WCA19 WLP19:WLW19 WVL19:WVS19 D65555:K65555 IZ65555:JG65555 SV65555:TC65555 ACR65555:ACY65555 AMN65555:AMU65555 AWJ65555:AWQ65555 BGF65555:BGM65555 BQB65555:BQI65555 BZX65555:CAE65555 CJT65555:CKA65555 CTP65555:CTW65555 DDL65555:DDS65555 DNH65555:DNO65555 DXD65555:DXK65555 EGZ65555:EHG65555 EQV65555:ERC65555 FAR65555:FAY65555 FKN65555:FKU65555 FUJ65555:FUQ65555 GEF65555:GEM65555 GOB65555:GOI65555 GXX65555:GYE65555 HHT65555:HIA65555 HRP65555:HRW65555 IBL65555:IBS65555 ILH65555:ILO65555 IVD65555:IVK65555 JEZ65555:JFG65555 JOV65555:JPC65555 JYR65555:JYY65555 KIN65555:KIU65555 KSJ65555:KSQ65555 LCF65555:LCM65555 LMB65555:LMI65555 LVX65555:LWE65555 MFT65555:MGA65555 MPP65555:MPW65555 MZL65555:MZS65555 NJH65555:NJO65555 NTD65555:NTK65555 OCZ65555:ODG65555 OMV65555:ONC65555 OWR65555:OWY65555 PGN65555:PGU65555 PQJ65555:PQQ65555 QAF65555:QAM65555 QKB65555:QKI65555 QTX65555:QUE65555 RDT65555:REA65555 RNP65555:RNW65555 RXL65555:RXS65555 SHH65555:SHO65555 SRD65555:SRK65555 TAZ65555:TBG65555 TKV65555:TLC65555 TUR65555:TUY65555 UEN65555:UEU65555 UOJ65555:UOQ65555 UYF65555:UYM65555 VIB65555:VII65555 VRX65555:VSE65555 WBT65555:WCA65555 WLP65555:WLW65555 WVL65555:WVS65555 D131091:K131091 IZ131091:JG131091 SV131091:TC131091 ACR131091:ACY131091 AMN131091:AMU131091 AWJ131091:AWQ131091 BGF131091:BGM131091 BQB131091:BQI131091 BZX131091:CAE131091 CJT131091:CKA131091 CTP131091:CTW131091 DDL131091:DDS131091 DNH131091:DNO131091 DXD131091:DXK131091 EGZ131091:EHG131091 EQV131091:ERC131091 FAR131091:FAY131091 FKN131091:FKU131091 FUJ131091:FUQ131091 GEF131091:GEM131091 GOB131091:GOI131091 GXX131091:GYE131091 HHT131091:HIA131091 HRP131091:HRW131091 IBL131091:IBS131091 ILH131091:ILO131091 IVD131091:IVK131091 JEZ131091:JFG131091 JOV131091:JPC131091 JYR131091:JYY131091 KIN131091:KIU131091 KSJ131091:KSQ131091 LCF131091:LCM131091 LMB131091:LMI131091 LVX131091:LWE131091 MFT131091:MGA131091 MPP131091:MPW131091 MZL131091:MZS131091 NJH131091:NJO131091 NTD131091:NTK131091 OCZ131091:ODG131091 OMV131091:ONC131091 OWR131091:OWY131091 PGN131091:PGU131091 PQJ131091:PQQ131091 QAF131091:QAM131091 QKB131091:QKI131091 QTX131091:QUE131091 RDT131091:REA131091 RNP131091:RNW131091 RXL131091:RXS131091 SHH131091:SHO131091 SRD131091:SRK131091 TAZ131091:TBG131091 TKV131091:TLC131091 TUR131091:TUY131091 UEN131091:UEU131091 UOJ131091:UOQ131091 UYF131091:UYM131091 VIB131091:VII131091 VRX131091:VSE131091 WBT131091:WCA131091 WLP131091:WLW131091 WVL131091:WVS131091 D196627:K196627 IZ196627:JG196627 SV196627:TC196627 ACR196627:ACY196627 AMN196627:AMU196627 AWJ196627:AWQ196627 BGF196627:BGM196627 BQB196627:BQI196627 BZX196627:CAE196627 CJT196627:CKA196627 CTP196627:CTW196627 DDL196627:DDS196627 DNH196627:DNO196627 DXD196627:DXK196627 EGZ196627:EHG196627 EQV196627:ERC196627 FAR196627:FAY196627 FKN196627:FKU196627 FUJ196627:FUQ196627 GEF196627:GEM196627 GOB196627:GOI196627 GXX196627:GYE196627 HHT196627:HIA196627 HRP196627:HRW196627 IBL196627:IBS196627 ILH196627:ILO196627 IVD196627:IVK196627 JEZ196627:JFG196627 JOV196627:JPC196627 JYR196627:JYY196627 KIN196627:KIU196627 KSJ196627:KSQ196627 LCF196627:LCM196627 LMB196627:LMI196627 LVX196627:LWE196627 MFT196627:MGA196627 MPP196627:MPW196627 MZL196627:MZS196627 NJH196627:NJO196627 NTD196627:NTK196627 OCZ196627:ODG196627 OMV196627:ONC196627 OWR196627:OWY196627 PGN196627:PGU196627 PQJ196627:PQQ196627 QAF196627:QAM196627 QKB196627:QKI196627 QTX196627:QUE196627 RDT196627:REA196627 RNP196627:RNW196627 RXL196627:RXS196627 SHH196627:SHO196627 SRD196627:SRK196627 TAZ196627:TBG196627 TKV196627:TLC196627 TUR196627:TUY196627 UEN196627:UEU196627 UOJ196627:UOQ196627 UYF196627:UYM196627 VIB196627:VII196627 VRX196627:VSE196627 WBT196627:WCA196627 WLP196627:WLW196627 WVL196627:WVS196627 D262163:K262163 IZ262163:JG262163 SV262163:TC262163 ACR262163:ACY262163 AMN262163:AMU262163 AWJ262163:AWQ262163 BGF262163:BGM262163 BQB262163:BQI262163 BZX262163:CAE262163 CJT262163:CKA262163 CTP262163:CTW262163 DDL262163:DDS262163 DNH262163:DNO262163 DXD262163:DXK262163 EGZ262163:EHG262163 EQV262163:ERC262163 FAR262163:FAY262163 FKN262163:FKU262163 FUJ262163:FUQ262163 GEF262163:GEM262163 GOB262163:GOI262163 GXX262163:GYE262163 HHT262163:HIA262163 HRP262163:HRW262163 IBL262163:IBS262163 ILH262163:ILO262163 IVD262163:IVK262163 JEZ262163:JFG262163 JOV262163:JPC262163 JYR262163:JYY262163 KIN262163:KIU262163 KSJ262163:KSQ262163 LCF262163:LCM262163 LMB262163:LMI262163 LVX262163:LWE262163 MFT262163:MGA262163 MPP262163:MPW262163 MZL262163:MZS262163 NJH262163:NJO262163 NTD262163:NTK262163 OCZ262163:ODG262163 OMV262163:ONC262163 OWR262163:OWY262163 PGN262163:PGU262163 PQJ262163:PQQ262163 QAF262163:QAM262163 QKB262163:QKI262163 QTX262163:QUE262163 RDT262163:REA262163 RNP262163:RNW262163 RXL262163:RXS262163 SHH262163:SHO262163 SRD262163:SRK262163 TAZ262163:TBG262163 TKV262163:TLC262163 TUR262163:TUY262163 UEN262163:UEU262163 UOJ262163:UOQ262163 UYF262163:UYM262163 VIB262163:VII262163 VRX262163:VSE262163 WBT262163:WCA262163 WLP262163:WLW262163 WVL262163:WVS262163 D327699:K327699 IZ327699:JG327699 SV327699:TC327699 ACR327699:ACY327699 AMN327699:AMU327699 AWJ327699:AWQ327699 BGF327699:BGM327699 BQB327699:BQI327699 BZX327699:CAE327699 CJT327699:CKA327699 CTP327699:CTW327699 DDL327699:DDS327699 DNH327699:DNO327699 DXD327699:DXK327699 EGZ327699:EHG327699 EQV327699:ERC327699 FAR327699:FAY327699 FKN327699:FKU327699 FUJ327699:FUQ327699 GEF327699:GEM327699 GOB327699:GOI327699 GXX327699:GYE327699 HHT327699:HIA327699 HRP327699:HRW327699 IBL327699:IBS327699 ILH327699:ILO327699 IVD327699:IVK327699 JEZ327699:JFG327699 JOV327699:JPC327699 JYR327699:JYY327699 KIN327699:KIU327699 KSJ327699:KSQ327699 LCF327699:LCM327699 LMB327699:LMI327699 LVX327699:LWE327699 MFT327699:MGA327699 MPP327699:MPW327699 MZL327699:MZS327699 NJH327699:NJO327699 NTD327699:NTK327699 OCZ327699:ODG327699 OMV327699:ONC327699 OWR327699:OWY327699 PGN327699:PGU327699 PQJ327699:PQQ327699 QAF327699:QAM327699 QKB327699:QKI327699 QTX327699:QUE327699 RDT327699:REA327699 RNP327699:RNW327699 RXL327699:RXS327699 SHH327699:SHO327699 SRD327699:SRK327699 TAZ327699:TBG327699 TKV327699:TLC327699 TUR327699:TUY327699 UEN327699:UEU327699 UOJ327699:UOQ327699 UYF327699:UYM327699 VIB327699:VII327699 VRX327699:VSE327699 WBT327699:WCA327699 WLP327699:WLW327699 WVL327699:WVS327699 D393235:K393235 IZ393235:JG393235 SV393235:TC393235 ACR393235:ACY393235 AMN393235:AMU393235 AWJ393235:AWQ393235 BGF393235:BGM393235 BQB393235:BQI393235 BZX393235:CAE393235 CJT393235:CKA393235 CTP393235:CTW393235 DDL393235:DDS393235 DNH393235:DNO393235 DXD393235:DXK393235 EGZ393235:EHG393235 EQV393235:ERC393235 FAR393235:FAY393235 FKN393235:FKU393235 FUJ393235:FUQ393235 GEF393235:GEM393235 GOB393235:GOI393235 GXX393235:GYE393235 HHT393235:HIA393235 HRP393235:HRW393235 IBL393235:IBS393235 ILH393235:ILO393235 IVD393235:IVK393235 JEZ393235:JFG393235 JOV393235:JPC393235 JYR393235:JYY393235 KIN393235:KIU393235 KSJ393235:KSQ393235 LCF393235:LCM393235 LMB393235:LMI393235 LVX393235:LWE393235 MFT393235:MGA393235 MPP393235:MPW393235 MZL393235:MZS393235 NJH393235:NJO393235 NTD393235:NTK393235 OCZ393235:ODG393235 OMV393235:ONC393235 OWR393235:OWY393235 PGN393235:PGU393235 PQJ393235:PQQ393235 QAF393235:QAM393235 QKB393235:QKI393235 QTX393235:QUE393235 RDT393235:REA393235 RNP393235:RNW393235 RXL393235:RXS393235 SHH393235:SHO393235 SRD393235:SRK393235 TAZ393235:TBG393235 TKV393235:TLC393235 TUR393235:TUY393235 UEN393235:UEU393235 UOJ393235:UOQ393235 UYF393235:UYM393235 VIB393235:VII393235 VRX393235:VSE393235 WBT393235:WCA393235 WLP393235:WLW393235 WVL393235:WVS393235 D458771:K458771 IZ458771:JG458771 SV458771:TC458771 ACR458771:ACY458771 AMN458771:AMU458771 AWJ458771:AWQ458771 BGF458771:BGM458771 BQB458771:BQI458771 BZX458771:CAE458771 CJT458771:CKA458771 CTP458771:CTW458771 DDL458771:DDS458771 DNH458771:DNO458771 DXD458771:DXK458771 EGZ458771:EHG458771 EQV458771:ERC458771 FAR458771:FAY458771 FKN458771:FKU458771 FUJ458771:FUQ458771 GEF458771:GEM458771 GOB458771:GOI458771 GXX458771:GYE458771 HHT458771:HIA458771 HRP458771:HRW458771 IBL458771:IBS458771 ILH458771:ILO458771 IVD458771:IVK458771 JEZ458771:JFG458771 JOV458771:JPC458771 JYR458771:JYY458771 KIN458771:KIU458771 KSJ458771:KSQ458771 LCF458771:LCM458771 LMB458771:LMI458771 LVX458771:LWE458771 MFT458771:MGA458771 MPP458771:MPW458771 MZL458771:MZS458771 NJH458771:NJO458771 NTD458771:NTK458771 OCZ458771:ODG458771 OMV458771:ONC458771 OWR458771:OWY458771 PGN458771:PGU458771 PQJ458771:PQQ458771 QAF458771:QAM458771 QKB458771:QKI458771 QTX458771:QUE458771 RDT458771:REA458771 RNP458771:RNW458771 RXL458771:RXS458771 SHH458771:SHO458771 SRD458771:SRK458771 TAZ458771:TBG458771 TKV458771:TLC458771 TUR458771:TUY458771 UEN458771:UEU458771 UOJ458771:UOQ458771 UYF458771:UYM458771 VIB458771:VII458771 VRX458771:VSE458771 WBT458771:WCA458771 WLP458771:WLW458771 WVL458771:WVS458771 D524307:K524307 IZ524307:JG524307 SV524307:TC524307 ACR524307:ACY524307 AMN524307:AMU524307 AWJ524307:AWQ524307 BGF524307:BGM524307 BQB524307:BQI524307 BZX524307:CAE524307 CJT524307:CKA524307 CTP524307:CTW524307 DDL524307:DDS524307 DNH524307:DNO524307 DXD524307:DXK524307 EGZ524307:EHG524307 EQV524307:ERC524307 FAR524307:FAY524307 FKN524307:FKU524307 FUJ524307:FUQ524307 GEF524307:GEM524307 GOB524307:GOI524307 GXX524307:GYE524307 HHT524307:HIA524307 HRP524307:HRW524307 IBL524307:IBS524307 ILH524307:ILO524307 IVD524307:IVK524307 JEZ524307:JFG524307 JOV524307:JPC524307 JYR524307:JYY524307 KIN524307:KIU524307 KSJ524307:KSQ524307 LCF524307:LCM524307 LMB524307:LMI524307 LVX524307:LWE524307 MFT524307:MGA524307 MPP524307:MPW524307 MZL524307:MZS524307 NJH524307:NJO524307 NTD524307:NTK524307 OCZ524307:ODG524307 OMV524307:ONC524307 OWR524307:OWY524307 PGN524307:PGU524307 PQJ524307:PQQ524307 QAF524307:QAM524307 QKB524307:QKI524307 QTX524307:QUE524307 RDT524307:REA524307 RNP524307:RNW524307 RXL524307:RXS524307 SHH524307:SHO524307 SRD524307:SRK524307 TAZ524307:TBG524307 TKV524307:TLC524307 TUR524307:TUY524307 UEN524307:UEU524307 UOJ524307:UOQ524307 UYF524307:UYM524307 VIB524307:VII524307 VRX524307:VSE524307 WBT524307:WCA524307 WLP524307:WLW524307 WVL524307:WVS524307 D589843:K589843 IZ589843:JG589843 SV589843:TC589843 ACR589843:ACY589843 AMN589843:AMU589843 AWJ589843:AWQ589843 BGF589843:BGM589843 BQB589843:BQI589843 BZX589843:CAE589843 CJT589843:CKA589843 CTP589843:CTW589843 DDL589843:DDS589843 DNH589843:DNO589843 DXD589843:DXK589843 EGZ589843:EHG589843 EQV589843:ERC589843 FAR589843:FAY589843 FKN589843:FKU589843 FUJ589843:FUQ589843 GEF589843:GEM589843 GOB589843:GOI589843 GXX589843:GYE589843 HHT589843:HIA589843 HRP589843:HRW589843 IBL589843:IBS589843 ILH589843:ILO589843 IVD589843:IVK589843 JEZ589843:JFG589843 JOV589843:JPC589843 JYR589843:JYY589843 KIN589843:KIU589843 KSJ589843:KSQ589843 LCF589843:LCM589843 LMB589843:LMI589843 LVX589843:LWE589843 MFT589843:MGA589843 MPP589843:MPW589843 MZL589843:MZS589843 NJH589843:NJO589843 NTD589843:NTK589843 OCZ589843:ODG589843 OMV589843:ONC589843 OWR589843:OWY589843 PGN589843:PGU589843 PQJ589843:PQQ589843 QAF589843:QAM589843 QKB589843:QKI589843 QTX589843:QUE589843 RDT589843:REA589843 RNP589843:RNW589843 RXL589843:RXS589843 SHH589843:SHO589843 SRD589843:SRK589843 TAZ589843:TBG589843 TKV589843:TLC589843 TUR589843:TUY589843 UEN589843:UEU589843 UOJ589843:UOQ589843 UYF589843:UYM589843 VIB589843:VII589843 VRX589843:VSE589843 WBT589843:WCA589843 WLP589843:WLW589843 WVL589843:WVS589843 D655379:K655379 IZ655379:JG655379 SV655379:TC655379 ACR655379:ACY655379 AMN655379:AMU655379 AWJ655379:AWQ655379 BGF655379:BGM655379 BQB655379:BQI655379 BZX655379:CAE655379 CJT655379:CKA655379 CTP655379:CTW655379 DDL655379:DDS655379 DNH655379:DNO655379 DXD655379:DXK655379 EGZ655379:EHG655379 EQV655379:ERC655379 FAR655379:FAY655379 FKN655379:FKU655379 FUJ655379:FUQ655379 GEF655379:GEM655379 GOB655379:GOI655379 GXX655379:GYE655379 HHT655379:HIA655379 HRP655379:HRW655379 IBL655379:IBS655379 ILH655379:ILO655379 IVD655379:IVK655379 JEZ655379:JFG655379 JOV655379:JPC655379 JYR655379:JYY655379 KIN655379:KIU655379 KSJ655379:KSQ655379 LCF655379:LCM655379 LMB655379:LMI655379 LVX655379:LWE655379 MFT655379:MGA655379 MPP655379:MPW655379 MZL655379:MZS655379 NJH655379:NJO655379 NTD655379:NTK655379 OCZ655379:ODG655379 OMV655379:ONC655379 OWR655379:OWY655379 PGN655379:PGU655379 PQJ655379:PQQ655379 QAF655379:QAM655379 QKB655379:QKI655379 QTX655379:QUE655379 RDT655379:REA655379 RNP655379:RNW655379 RXL655379:RXS655379 SHH655379:SHO655379 SRD655379:SRK655379 TAZ655379:TBG655379 TKV655379:TLC655379 TUR655379:TUY655379 UEN655379:UEU655379 UOJ655379:UOQ655379 UYF655379:UYM655379 VIB655379:VII655379 VRX655379:VSE655379 WBT655379:WCA655379 WLP655379:WLW655379 WVL655379:WVS655379 D720915:K720915 IZ720915:JG720915 SV720915:TC720915 ACR720915:ACY720915 AMN720915:AMU720915 AWJ720915:AWQ720915 BGF720915:BGM720915 BQB720915:BQI720915 BZX720915:CAE720915 CJT720915:CKA720915 CTP720915:CTW720915 DDL720915:DDS720915 DNH720915:DNO720915 DXD720915:DXK720915 EGZ720915:EHG720915 EQV720915:ERC720915 FAR720915:FAY720915 FKN720915:FKU720915 FUJ720915:FUQ720915 GEF720915:GEM720915 GOB720915:GOI720915 GXX720915:GYE720915 HHT720915:HIA720915 HRP720915:HRW720915 IBL720915:IBS720915 ILH720915:ILO720915 IVD720915:IVK720915 JEZ720915:JFG720915 JOV720915:JPC720915 JYR720915:JYY720915 KIN720915:KIU720915 KSJ720915:KSQ720915 LCF720915:LCM720915 LMB720915:LMI720915 LVX720915:LWE720915 MFT720915:MGA720915 MPP720915:MPW720915 MZL720915:MZS720915 NJH720915:NJO720915 NTD720915:NTK720915 OCZ720915:ODG720915 OMV720915:ONC720915 OWR720915:OWY720915 PGN720915:PGU720915 PQJ720915:PQQ720915 QAF720915:QAM720915 QKB720915:QKI720915 QTX720915:QUE720915 RDT720915:REA720915 RNP720915:RNW720915 RXL720915:RXS720915 SHH720915:SHO720915 SRD720915:SRK720915 TAZ720915:TBG720915 TKV720915:TLC720915 TUR720915:TUY720915 UEN720915:UEU720915 UOJ720915:UOQ720915 UYF720915:UYM720915 VIB720915:VII720915 VRX720915:VSE720915 WBT720915:WCA720915 WLP720915:WLW720915 WVL720915:WVS720915 D786451:K786451 IZ786451:JG786451 SV786451:TC786451 ACR786451:ACY786451 AMN786451:AMU786451 AWJ786451:AWQ786451 BGF786451:BGM786451 BQB786451:BQI786451 BZX786451:CAE786451 CJT786451:CKA786451 CTP786451:CTW786451 DDL786451:DDS786451 DNH786451:DNO786451 DXD786451:DXK786451 EGZ786451:EHG786451 EQV786451:ERC786451 FAR786451:FAY786451 FKN786451:FKU786451 FUJ786451:FUQ786451 GEF786451:GEM786451 GOB786451:GOI786451 GXX786451:GYE786451 HHT786451:HIA786451 HRP786451:HRW786451 IBL786451:IBS786451 ILH786451:ILO786451 IVD786451:IVK786451 JEZ786451:JFG786451 JOV786451:JPC786451 JYR786451:JYY786451 KIN786451:KIU786451 KSJ786451:KSQ786451 LCF786451:LCM786451 LMB786451:LMI786451 LVX786451:LWE786451 MFT786451:MGA786451 MPP786451:MPW786451 MZL786451:MZS786451 NJH786451:NJO786451 NTD786451:NTK786451 OCZ786451:ODG786451 OMV786451:ONC786451 OWR786451:OWY786451 PGN786451:PGU786451 PQJ786451:PQQ786451 QAF786451:QAM786451 QKB786451:QKI786451 QTX786451:QUE786451 RDT786451:REA786451 RNP786451:RNW786451 RXL786451:RXS786451 SHH786451:SHO786451 SRD786451:SRK786451 TAZ786451:TBG786451 TKV786451:TLC786451 TUR786451:TUY786451 UEN786451:UEU786451 UOJ786451:UOQ786451 UYF786451:UYM786451 VIB786451:VII786451 VRX786451:VSE786451 WBT786451:WCA786451 WLP786451:WLW786451 WVL786451:WVS786451 D851987:K851987 IZ851987:JG851987 SV851987:TC851987 ACR851987:ACY851987 AMN851987:AMU851987 AWJ851987:AWQ851987 BGF851987:BGM851987 BQB851987:BQI851987 BZX851987:CAE851987 CJT851987:CKA851987 CTP851987:CTW851987 DDL851987:DDS851987 DNH851987:DNO851987 DXD851987:DXK851987 EGZ851987:EHG851987 EQV851987:ERC851987 FAR851987:FAY851987 FKN851987:FKU851987 FUJ851987:FUQ851987 GEF851987:GEM851987 GOB851987:GOI851987 GXX851987:GYE851987 HHT851987:HIA851987 HRP851987:HRW851987 IBL851987:IBS851987 ILH851987:ILO851987 IVD851987:IVK851987 JEZ851987:JFG851987 JOV851987:JPC851987 JYR851987:JYY851987 KIN851987:KIU851987 KSJ851987:KSQ851987 LCF851987:LCM851987 LMB851987:LMI851987 LVX851987:LWE851987 MFT851987:MGA851987 MPP851987:MPW851987 MZL851987:MZS851987 NJH851987:NJO851987 NTD851987:NTK851987 OCZ851987:ODG851987 OMV851987:ONC851987 OWR851987:OWY851987 PGN851987:PGU851987 PQJ851987:PQQ851987 QAF851987:QAM851987 QKB851987:QKI851987 QTX851987:QUE851987 RDT851987:REA851987 RNP851987:RNW851987 RXL851987:RXS851987 SHH851987:SHO851987 SRD851987:SRK851987 TAZ851987:TBG851987 TKV851987:TLC851987 TUR851987:TUY851987 UEN851987:UEU851987 UOJ851987:UOQ851987 UYF851987:UYM851987 VIB851987:VII851987 VRX851987:VSE851987 WBT851987:WCA851987 WLP851987:WLW851987 WVL851987:WVS851987 D917523:K917523 IZ917523:JG917523 SV917523:TC917523 ACR917523:ACY917523 AMN917523:AMU917523 AWJ917523:AWQ917523 BGF917523:BGM917523 BQB917523:BQI917523 BZX917523:CAE917523 CJT917523:CKA917523 CTP917523:CTW917523 DDL917523:DDS917523 DNH917523:DNO917523 DXD917523:DXK917523 EGZ917523:EHG917523 EQV917523:ERC917523 FAR917523:FAY917523 FKN917523:FKU917523 FUJ917523:FUQ917523 GEF917523:GEM917523 GOB917523:GOI917523 GXX917523:GYE917523 HHT917523:HIA917523 HRP917523:HRW917523 IBL917523:IBS917523 ILH917523:ILO917523 IVD917523:IVK917523 JEZ917523:JFG917523 JOV917523:JPC917523 JYR917523:JYY917523 KIN917523:KIU917523 KSJ917523:KSQ917523 LCF917523:LCM917523 LMB917523:LMI917523 LVX917523:LWE917523 MFT917523:MGA917523 MPP917523:MPW917523 MZL917523:MZS917523 NJH917523:NJO917523 NTD917523:NTK917523 OCZ917523:ODG917523 OMV917523:ONC917523 OWR917523:OWY917523 PGN917523:PGU917523 PQJ917523:PQQ917523 QAF917523:QAM917523 QKB917523:QKI917523 QTX917523:QUE917523 RDT917523:REA917523 RNP917523:RNW917523 RXL917523:RXS917523 SHH917523:SHO917523 SRD917523:SRK917523 TAZ917523:TBG917523 TKV917523:TLC917523 TUR917523:TUY917523 UEN917523:UEU917523 UOJ917523:UOQ917523 UYF917523:UYM917523 VIB917523:VII917523 VRX917523:VSE917523 WBT917523:WCA917523 WLP917523:WLW917523 WVL917523:WVS917523 D983059:K983059 IZ983059:JG983059 SV983059:TC983059 ACR983059:ACY983059 AMN983059:AMU983059 AWJ983059:AWQ983059 BGF983059:BGM983059 BQB983059:BQI983059 BZX983059:CAE983059 CJT983059:CKA983059 CTP983059:CTW983059 DDL983059:DDS983059 DNH983059:DNO983059 DXD983059:DXK983059 EGZ983059:EHG983059 EQV983059:ERC983059 FAR983059:FAY983059 FKN983059:FKU983059 FUJ983059:FUQ983059 GEF983059:GEM983059 GOB983059:GOI983059 GXX983059:GYE983059 HHT983059:HIA983059 HRP983059:HRW983059 IBL983059:IBS983059 ILH983059:ILO983059 IVD983059:IVK983059 JEZ983059:JFG983059 JOV983059:JPC983059 JYR983059:JYY983059 KIN983059:KIU983059 KSJ983059:KSQ983059 LCF983059:LCM983059 LMB983059:LMI983059 LVX983059:LWE983059 MFT983059:MGA983059 MPP983059:MPW983059 MZL983059:MZS983059 NJH983059:NJO983059 NTD983059:NTK983059 OCZ983059:ODG983059 OMV983059:ONC983059 OWR983059:OWY983059 PGN983059:PGU983059 PQJ983059:PQQ983059 QAF983059:QAM983059 QKB983059:QKI983059 QTX983059:QUE983059 RDT983059:REA983059 RNP983059:RNW983059 RXL983059:RXS983059 SHH983059:SHO983059 SRD983059:SRK983059 TAZ983059:TBG983059 TKV983059:TLC983059 TUR983059:TUY983059 UEN983059:UEU983059 UOJ983059:UOQ983059 UYF983059:UYM983059 VIB983059:VII983059 VRX983059:VSE983059 WBT983059:WCA983059 WLP983059:WLW983059 WVL983059:WVS983059">
      <formula1>#REF!</formula1>
    </dataValidation>
    <dataValidation type="list" allowBlank="1" showInputMessage="1" showErrorMessage="1" promptTitle="cel" prompt="Zgodnie z Umową Partnerstwa z dnia 23 maja 2014 r." sqref="D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formula1>#REF!</formula1>
      <formula2>0</formula2>
    </dataValidation>
  </dataValidations>
  <pageMargins left="0.70866141732283472" right="0.70866141732283472" top="0.74803149606299213" bottom="0.74803149606299213" header="0.31496062992125984" footer="0.31496062992125984"/>
  <pageSetup paperSize="9" scale="52" fitToHeight="0" orientation="portrait" cellComments="asDisplayed" r:id="rId1"/>
  <rowBreaks count="2" manualBreakCount="2">
    <brk id="32" max="10" man="1"/>
    <brk id="75" max="10" man="1"/>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P174"/>
  <sheetViews>
    <sheetView view="pageBreakPreview" topLeftCell="A61" zoomScaleNormal="100" zoomScaleSheetLayoutView="100" workbookViewId="0">
      <selection activeCell="M30" sqref="M30"/>
    </sheetView>
  </sheetViews>
  <sheetFormatPr defaultRowHeight="12.75" x14ac:dyDescent="0.2"/>
  <cols>
    <col min="1" max="1" width="6.85546875" style="148" customWidth="1"/>
    <col min="2" max="2" width="9.140625" style="148"/>
    <col min="3" max="3" width="18.5703125" style="148" customWidth="1"/>
    <col min="4" max="4" width="14.42578125" style="148" customWidth="1"/>
    <col min="5" max="9" width="9.7109375" style="148" customWidth="1"/>
    <col min="10" max="10" width="7.85546875" style="148" customWidth="1"/>
    <col min="11" max="11" width="15.5703125" style="148" customWidth="1"/>
    <col min="12" max="12" width="14.140625" style="148" bestFit="1" customWidth="1"/>
    <col min="13" max="15" width="9.140625" style="148"/>
    <col min="16" max="16" width="14.140625" style="148" bestFit="1" customWidth="1"/>
    <col min="17" max="16384" width="9.140625" style="148"/>
  </cols>
  <sheetData>
    <row r="1" spans="1:11" ht="41.25" customHeight="1" x14ac:dyDescent="0.2">
      <c r="A1" s="1347" t="s">
        <v>1496</v>
      </c>
      <c r="B1" s="1348"/>
      <c r="C1" s="1348"/>
      <c r="D1" s="1348"/>
      <c r="E1" s="1348"/>
      <c r="F1" s="1348"/>
      <c r="G1" s="1348"/>
      <c r="H1" s="1348"/>
      <c r="I1" s="1348"/>
      <c r="J1" s="1348"/>
      <c r="K1" s="1349"/>
    </row>
    <row r="2" spans="1:11" ht="30" customHeight="1" thickBot="1" x14ac:dyDescent="0.25">
      <c r="A2" s="127">
        <v>1</v>
      </c>
      <c r="B2" s="1345" t="s">
        <v>1495</v>
      </c>
      <c r="C2" s="1345"/>
      <c r="D2" s="1345"/>
      <c r="E2" s="1346"/>
      <c r="F2" s="1662" t="s">
        <v>1620</v>
      </c>
      <c r="G2" s="1662"/>
      <c r="H2" s="1662"/>
      <c r="I2" s="1662"/>
      <c r="J2" s="1662"/>
      <c r="K2" s="1663"/>
    </row>
    <row r="3" spans="1:11" ht="15" customHeight="1" thickBot="1" x14ac:dyDescent="0.25">
      <c r="A3" s="1320"/>
      <c r="B3" s="1321"/>
      <c r="C3" s="1321"/>
      <c r="D3" s="1321"/>
      <c r="E3" s="1321"/>
      <c r="F3" s="1321"/>
      <c r="G3" s="1321"/>
      <c r="H3" s="1321"/>
      <c r="I3" s="1321"/>
      <c r="J3" s="1321"/>
      <c r="K3" s="1322"/>
    </row>
    <row r="4" spans="1:11" ht="30" customHeight="1" x14ac:dyDescent="0.25">
      <c r="A4" s="1323" t="s">
        <v>4</v>
      </c>
      <c r="B4" s="1324"/>
      <c r="C4" s="1324"/>
      <c r="D4" s="1324"/>
      <c r="E4" s="1324"/>
      <c r="F4" s="1324"/>
      <c r="G4" s="1324"/>
      <c r="H4" s="1324"/>
      <c r="I4" s="1324"/>
      <c r="J4" s="1664"/>
      <c r="K4" s="1665"/>
    </row>
    <row r="5" spans="1:11" ht="61.5" customHeight="1" x14ac:dyDescent="0.2">
      <c r="A5" s="128">
        <v>2</v>
      </c>
      <c r="B5" s="1326" t="s">
        <v>1494</v>
      </c>
      <c r="C5" s="1326"/>
      <c r="D5" s="1327"/>
      <c r="E5" s="1354" t="s">
        <v>1621</v>
      </c>
      <c r="F5" s="1355"/>
      <c r="G5" s="1355"/>
      <c r="H5" s="1355"/>
      <c r="I5" s="1355"/>
      <c r="J5" s="1355"/>
      <c r="K5" s="1356"/>
    </row>
    <row r="6" spans="1:11" ht="58.5" customHeight="1" x14ac:dyDescent="0.2">
      <c r="A6" s="1334">
        <v>3</v>
      </c>
      <c r="B6" s="1336" t="s">
        <v>1492</v>
      </c>
      <c r="C6" s="1336"/>
      <c r="D6" s="1337"/>
      <c r="E6" s="1354" t="s">
        <v>1622</v>
      </c>
      <c r="F6" s="1355"/>
      <c r="G6" s="1355"/>
      <c r="H6" s="1355"/>
      <c r="I6" s="1355"/>
      <c r="J6" s="1355"/>
      <c r="K6" s="1356"/>
    </row>
    <row r="7" spans="1:11" ht="30" customHeight="1" x14ac:dyDescent="0.2">
      <c r="A7" s="1335"/>
      <c r="B7" s="1338"/>
      <c r="C7" s="1338"/>
      <c r="D7" s="1339"/>
      <c r="E7" s="129" t="s">
        <v>1488</v>
      </c>
      <c r="F7" s="1357" t="s">
        <v>1623</v>
      </c>
      <c r="G7" s="1357"/>
      <c r="H7" s="1358"/>
      <c r="I7" s="129" t="s">
        <v>1487</v>
      </c>
      <c r="J7" s="1666" t="s">
        <v>1624</v>
      </c>
      <c r="K7" s="1625"/>
    </row>
    <row r="8" spans="1:11" ht="30" customHeight="1" x14ac:dyDescent="0.2">
      <c r="A8" s="1334">
        <v>4</v>
      </c>
      <c r="B8" s="1336" t="s">
        <v>91</v>
      </c>
      <c r="C8" s="1336"/>
      <c r="D8" s="1337"/>
      <c r="E8" s="824" t="s">
        <v>153</v>
      </c>
      <c r="F8" s="825"/>
      <c r="G8" s="825"/>
      <c r="H8" s="825"/>
      <c r="I8" s="825"/>
      <c r="J8" s="825"/>
      <c r="K8" s="826"/>
    </row>
    <row r="9" spans="1:11" ht="27" customHeight="1" x14ac:dyDescent="0.2">
      <c r="A9" s="1335"/>
      <c r="B9" s="1338"/>
      <c r="C9" s="1338"/>
      <c r="D9" s="1339"/>
      <c r="E9" s="129" t="s">
        <v>1488</v>
      </c>
      <c r="F9" s="827" t="s">
        <v>160</v>
      </c>
      <c r="G9" s="828"/>
      <c r="H9" s="829"/>
      <c r="I9" s="129" t="s">
        <v>1487</v>
      </c>
      <c r="J9" s="830" t="s">
        <v>160</v>
      </c>
      <c r="K9" s="831"/>
    </row>
    <row r="10" spans="1:11" ht="30" customHeight="1" x14ac:dyDescent="0.2">
      <c r="A10" s="128">
        <v>5</v>
      </c>
      <c r="B10" s="1326" t="s">
        <v>74</v>
      </c>
      <c r="C10" s="1326"/>
      <c r="D10" s="1327"/>
      <c r="E10" s="809" t="s">
        <v>89</v>
      </c>
      <c r="F10" s="810"/>
      <c r="G10" s="810"/>
      <c r="H10" s="810"/>
      <c r="I10" s="810"/>
      <c r="J10" s="810"/>
      <c r="K10" s="811"/>
    </row>
    <row r="11" spans="1:11" ht="33" customHeight="1" x14ac:dyDescent="0.2">
      <c r="A11" s="128">
        <v>6</v>
      </c>
      <c r="B11" s="1326" t="s">
        <v>76</v>
      </c>
      <c r="C11" s="1326"/>
      <c r="D11" s="1327"/>
      <c r="E11" s="812" t="s">
        <v>1576</v>
      </c>
      <c r="F11" s="813"/>
      <c r="G11" s="813"/>
      <c r="H11" s="813"/>
      <c r="I11" s="813"/>
      <c r="J11" s="813"/>
      <c r="K11" s="814"/>
    </row>
    <row r="12" spans="1:11" ht="30" customHeight="1" x14ac:dyDescent="0.2">
      <c r="A12" s="128">
        <v>7</v>
      </c>
      <c r="B12" s="1326" t="s">
        <v>31</v>
      </c>
      <c r="C12" s="1326"/>
      <c r="D12" s="1327"/>
      <c r="E12" s="751" t="s">
        <v>1366</v>
      </c>
      <c r="F12" s="763"/>
      <c r="G12" s="763"/>
      <c r="H12" s="763"/>
      <c r="I12" s="763"/>
      <c r="J12" s="763"/>
      <c r="K12" s="815"/>
    </row>
    <row r="13" spans="1:11" ht="30" customHeight="1" x14ac:dyDescent="0.2">
      <c r="A13" s="128">
        <v>8</v>
      </c>
      <c r="B13" s="1326" t="s">
        <v>36</v>
      </c>
      <c r="C13" s="1326"/>
      <c r="D13" s="1327"/>
      <c r="E13" s="751"/>
      <c r="F13" s="763"/>
      <c r="G13" s="763"/>
      <c r="H13" s="763"/>
      <c r="I13" s="763"/>
      <c r="J13" s="763"/>
      <c r="K13" s="815"/>
    </row>
    <row r="14" spans="1:11" ht="75.75" customHeight="1" thickBot="1" x14ac:dyDescent="0.25">
      <c r="A14" s="127">
        <v>9</v>
      </c>
      <c r="B14" s="1345" t="s">
        <v>22</v>
      </c>
      <c r="C14" s="1345"/>
      <c r="D14" s="1346"/>
      <c r="E14" s="835" t="s">
        <v>1724</v>
      </c>
      <c r="F14" s="836"/>
      <c r="G14" s="836"/>
      <c r="H14" s="836"/>
      <c r="I14" s="836"/>
      <c r="J14" s="836"/>
      <c r="K14" s="837"/>
    </row>
    <row r="15" spans="1:11" ht="15" customHeight="1" thickBot="1" x14ac:dyDescent="0.25">
      <c r="A15" s="1320"/>
      <c r="B15" s="1321"/>
      <c r="C15" s="1321"/>
      <c r="D15" s="1321"/>
      <c r="E15" s="1321"/>
      <c r="F15" s="1321"/>
      <c r="G15" s="1321"/>
      <c r="H15" s="1321"/>
      <c r="I15" s="1321"/>
      <c r="J15" s="1321"/>
      <c r="K15" s="1322"/>
    </row>
    <row r="16" spans="1:11" ht="30" customHeight="1" x14ac:dyDescent="0.2">
      <c r="A16" s="1323" t="s">
        <v>1484</v>
      </c>
      <c r="B16" s="1324"/>
      <c r="C16" s="1324"/>
      <c r="D16" s="1324"/>
      <c r="E16" s="1324"/>
      <c r="F16" s="1324"/>
      <c r="G16" s="1324"/>
      <c r="H16" s="1324"/>
      <c r="I16" s="1324"/>
      <c r="J16" s="1324"/>
      <c r="K16" s="1325"/>
    </row>
    <row r="17" spans="1:11" ht="41.25" hidden="1" customHeight="1" x14ac:dyDescent="0.2">
      <c r="A17" s="130">
        <v>6</v>
      </c>
      <c r="B17" s="1314" t="s">
        <v>1501</v>
      </c>
      <c r="C17" s="1314"/>
      <c r="D17" s="1660" t="s">
        <v>1482</v>
      </c>
      <c r="E17" s="1660"/>
      <c r="F17" s="1660"/>
      <c r="G17" s="1660"/>
      <c r="H17" s="1660"/>
      <c r="I17" s="1660"/>
      <c r="J17" s="1660"/>
      <c r="K17" s="1661"/>
    </row>
    <row r="18" spans="1:11" ht="41.25" customHeight="1" x14ac:dyDescent="0.2">
      <c r="A18" s="128">
        <v>10</v>
      </c>
      <c r="B18" s="1305" t="s">
        <v>13</v>
      </c>
      <c r="C18" s="1305"/>
      <c r="D18" s="1315" t="s">
        <v>137</v>
      </c>
      <c r="E18" s="1315"/>
      <c r="F18" s="1315"/>
      <c r="G18" s="1315"/>
      <c r="H18" s="1315"/>
      <c r="I18" s="1315"/>
      <c r="J18" s="1315"/>
      <c r="K18" s="1316"/>
    </row>
    <row r="19" spans="1:11" ht="40.5" customHeight="1" thickBot="1" x14ac:dyDescent="0.25">
      <c r="A19" s="230">
        <v>11</v>
      </c>
      <c r="B19" s="1317" t="s">
        <v>1481</v>
      </c>
      <c r="C19" s="1317"/>
      <c r="D19" s="1318" t="s">
        <v>1416</v>
      </c>
      <c r="E19" s="1318"/>
      <c r="F19" s="1318"/>
      <c r="G19" s="1318"/>
      <c r="H19" s="1318"/>
      <c r="I19" s="1318"/>
      <c r="J19" s="1318"/>
      <c r="K19" s="1319"/>
    </row>
    <row r="20" spans="1:11" ht="15" customHeight="1" thickBot="1" x14ac:dyDescent="0.25">
      <c r="A20" s="1266"/>
      <c r="B20" s="1266"/>
      <c r="C20" s="1266"/>
      <c r="D20" s="1266"/>
      <c r="E20" s="1266"/>
      <c r="F20" s="1266"/>
      <c r="G20" s="1266"/>
      <c r="H20" s="1266"/>
      <c r="I20" s="1266"/>
      <c r="J20" s="1266"/>
      <c r="K20" s="1266"/>
    </row>
    <row r="21" spans="1:11" ht="30" customHeight="1" x14ac:dyDescent="0.2">
      <c r="A21" s="227">
        <v>12</v>
      </c>
      <c r="B21" s="1311" t="s">
        <v>34</v>
      </c>
      <c r="C21" s="1311"/>
      <c r="D21" s="1312" t="s">
        <v>72</v>
      </c>
      <c r="E21" s="1312"/>
      <c r="F21" s="1312"/>
      <c r="G21" s="1312"/>
      <c r="H21" s="1312"/>
      <c r="I21" s="1312"/>
      <c r="J21" s="1312"/>
      <c r="K21" s="1313"/>
    </row>
    <row r="22" spans="1:11" ht="30" customHeight="1" x14ac:dyDescent="0.2">
      <c r="A22" s="228">
        <v>13</v>
      </c>
      <c r="B22" s="1305" t="s">
        <v>35</v>
      </c>
      <c r="C22" s="1305"/>
      <c r="D22" s="1306" t="s">
        <v>1382</v>
      </c>
      <c r="E22" s="1306"/>
      <c r="F22" s="1306"/>
      <c r="G22" s="1306"/>
      <c r="H22" s="1306"/>
      <c r="I22" s="1306"/>
      <c r="J22" s="1306"/>
      <c r="K22" s="1307"/>
    </row>
    <row r="23" spans="1:11" ht="76.5" customHeight="1" x14ac:dyDescent="0.2">
      <c r="A23" s="228">
        <v>14</v>
      </c>
      <c r="B23" s="1305" t="s">
        <v>2</v>
      </c>
      <c r="C23" s="1305"/>
      <c r="D23" s="1306" t="s">
        <v>1378</v>
      </c>
      <c r="E23" s="1306"/>
      <c r="F23" s="1306"/>
      <c r="G23" s="1306"/>
      <c r="H23" s="1306"/>
      <c r="I23" s="1306"/>
      <c r="J23" s="1306"/>
      <c r="K23" s="1307"/>
    </row>
    <row r="24" spans="1:11" ht="87.75" customHeight="1" x14ac:dyDescent="0.2">
      <c r="A24" s="228">
        <v>15</v>
      </c>
      <c r="B24" s="1305" t="s">
        <v>1479</v>
      </c>
      <c r="C24" s="1305"/>
      <c r="D24" s="789" t="s">
        <v>1577</v>
      </c>
      <c r="E24" s="790"/>
      <c r="F24" s="790"/>
      <c r="G24" s="790"/>
      <c r="H24" s="790"/>
      <c r="I24" s="790"/>
      <c r="J24" s="790"/>
      <c r="K24" s="791"/>
    </row>
    <row r="25" spans="1:11" ht="409.5" customHeight="1" x14ac:dyDescent="0.2">
      <c r="A25" s="228">
        <v>16</v>
      </c>
      <c r="B25" s="1305" t="s">
        <v>1477</v>
      </c>
      <c r="C25" s="1305"/>
      <c r="D25" s="1656" t="s">
        <v>1625</v>
      </c>
      <c r="E25" s="1656"/>
      <c r="F25" s="1656"/>
      <c r="G25" s="1656"/>
      <c r="H25" s="1656"/>
      <c r="I25" s="1656"/>
      <c r="J25" s="1656"/>
      <c r="K25" s="1657"/>
    </row>
    <row r="26" spans="1:11" ht="300.75" customHeight="1" x14ac:dyDescent="0.2">
      <c r="A26" s="228">
        <v>17</v>
      </c>
      <c r="B26" s="1290" t="s">
        <v>1476</v>
      </c>
      <c r="C26" s="1291"/>
      <c r="D26" s="1658" t="s">
        <v>1626</v>
      </c>
      <c r="E26" s="1658"/>
      <c r="F26" s="1658"/>
      <c r="G26" s="1658"/>
      <c r="H26" s="1658"/>
      <c r="I26" s="1658"/>
      <c r="J26" s="1658"/>
      <c r="K26" s="1659"/>
    </row>
    <row r="27" spans="1:11" ht="409.5" customHeight="1" thickBot="1" x14ac:dyDescent="0.25">
      <c r="A27" s="230">
        <v>18</v>
      </c>
      <c r="B27" s="1280" t="s">
        <v>1474</v>
      </c>
      <c r="C27" s="1280"/>
      <c r="D27" s="1654" t="s">
        <v>1744</v>
      </c>
      <c r="E27" s="1654"/>
      <c r="F27" s="1654"/>
      <c r="G27" s="1654"/>
      <c r="H27" s="1654"/>
      <c r="I27" s="1654"/>
      <c r="J27" s="1654"/>
      <c r="K27" s="1655"/>
    </row>
    <row r="28" spans="1:11" ht="7.5" customHeight="1" thickBot="1" x14ac:dyDescent="0.25">
      <c r="A28" s="1266"/>
      <c r="B28" s="1266"/>
      <c r="C28" s="1266"/>
      <c r="D28" s="1266"/>
      <c r="E28" s="1266"/>
      <c r="F28" s="1266"/>
      <c r="G28" s="1266"/>
      <c r="H28" s="1266"/>
      <c r="I28" s="1266"/>
      <c r="J28" s="1266"/>
      <c r="K28" s="1266"/>
    </row>
    <row r="29" spans="1:11" ht="130.5" customHeight="1" x14ac:dyDescent="0.2">
      <c r="A29" s="227">
        <v>19</v>
      </c>
      <c r="B29" s="1302" t="s">
        <v>1473</v>
      </c>
      <c r="C29" s="1302"/>
      <c r="D29" s="1303" t="s">
        <v>1742</v>
      </c>
      <c r="E29" s="1303"/>
      <c r="F29" s="1303"/>
      <c r="G29" s="1303"/>
      <c r="H29" s="1303"/>
      <c r="I29" s="1303"/>
      <c r="J29" s="1303"/>
      <c r="K29" s="1304"/>
    </row>
    <row r="30" spans="1:11" ht="130.5" customHeight="1" x14ac:dyDescent="0.2">
      <c r="A30" s="228">
        <v>20</v>
      </c>
      <c r="B30" s="1279" t="s">
        <v>1472</v>
      </c>
      <c r="C30" s="1279"/>
      <c r="D30" s="1292" t="s">
        <v>1627</v>
      </c>
      <c r="E30" s="1292"/>
      <c r="F30" s="1292"/>
      <c r="G30" s="1292"/>
      <c r="H30" s="1292"/>
      <c r="I30" s="1292"/>
      <c r="J30" s="1292"/>
      <c r="K30" s="1293"/>
    </row>
    <row r="31" spans="1:11" ht="401.25" customHeight="1" thickBot="1" x14ac:dyDescent="0.25">
      <c r="A31" s="229">
        <v>21</v>
      </c>
      <c r="B31" s="1290" t="s">
        <v>1471</v>
      </c>
      <c r="C31" s="1291"/>
      <c r="D31" s="1650" t="s">
        <v>1792</v>
      </c>
      <c r="E31" s="1650"/>
      <c r="F31" s="1650"/>
      <c r="G31" s="1650"/>
      <c r="H31" s="1650"/>
      <c r="I31" s="1650"/>
      <c r="J31" s="1650"/>
      <c r="K31" s="1651"/>
    </row>
    <row r="32" spans="1:11" ht="13.5" thickBot="1" x14ac:dyDescent="0.25">
      <c r="A32" s="1266"/>
      <c r="B32" s="1266"/>
      <c r="C32" s="1266"/>
      <c r="D32" s="1266"/>
      <c r="E32" s="1266"/>
      <c r="F32" s="1266"/>
      <c r="G32" s="1266"/>
      <c r="H32" s="1266"/>
      <c r="I32" s="1266"/>
      <c r="J32" s="1266"/>
      <c r="K32" s="1266"/>
    </row>
    <row r="33" spans="1:16" ht="60" customHeight="1" x14ac:dyDescent="0.2">
      <c r="A33" s="231">
        <v>22</v>
      </c>
      <c r="B33" s="1294" t="s">
        <v>1470</v>
      </c>
      <c r="C33" s="1294"/>
      <c r="D33" s="1295" t="s">
        <v>1469</v>
      </c>
      <c r="E33" s="1295"/>
      <c r="F33" s="1652" t="s">
        <v>1514</v>
      </c>
      <c r="G33" s="1652"/>
      <c r="H33" s="1271" t="s">
        <v>1467</v>
      </c>
      <c r="I33" s="1297"/>
      <c r="J33" s="1652" t="s">
        <v>1502</v>
      </c>
      <c r="K33" s="1653"/>
    </row>
    <row r="34" spans="1:16" ht="60" customHeight="1" thickBot="1" x14ac:dyDescent="0.25">
      <c r="A34" s="230">
        <v>23</v>
      </c>
      <c r="B34" s="1284" t="s">
        <v>1465</v>
      </c>
      <c r="C34" s="1285"/>
      <c r="D34" s="1648" t="s">
        <v>1548</v>
      </c>
      <c r="E34" s="1648"/>
      <c r="F34" s="1648"/>
      <c r="G34" s="1648"/>
      <c r="H34" s="1648"/>
      <c r="I34" s="1648"/>
      <c r="J34" s="1648"/>
      <c r="K34" s="1649"/>
    </row>
    <row r="35" spans="1:16" ht="15" customHeight="1" thickBot="1" x14ac:dyDescent="0.25">
      <c r="A35" s="1266"/>
      <c r="B35" s="1266"/>
      <c r="C35" s="1266"/>
      <c r="D35" s="1266"/>
      <c r="E35" s="1266"/>
      <c r="F35" s="1266"/>
      <c r="G35" s="1266"/>
      <c r="H35" s="1266"/>
      <c r="I35" s="1266"/>
      <c r="J35" s="1266"/>
      <c r="K35" s="1266"/>
    </row>
    <row r="36" spans="1:16" ht="30" customHeight="1" x14ac:dyDescent="0.2">
      <c r="A36" s="1289" t="s">
        <v>1463</v>
      </c>
      <c r="B36" s="1282"/>
      <c r="C36" s="1282"/>
      <c r="D36" s="136">
        <v>2017</v>
      </c>
      <c r="E36" s="136" t="s">
        <v>1462</v>
      </c>
      <c r="F36" s="136" t="s">
        <v>1462</v>
      </c>
      <c r="G36" s="136" t="s">
        <v>1462</v>
      </c>
      <c r="H36" s="136" t="s">
        <v>1462</v>
      </c>
      <c r="I36" s="136" t="s">
        <v>1462</v>
      </c>
      <c r="J36" s="136" t="s">
        <v>1462</v>
      </c>
      <c r="K36" s="137" t="s">
        <v>1461</v>
      </c>
    </row>
    <row r="37" spans="1:16" ht="45" customHeight="1" x14ac:dyDescent="0.2">
      <c r="A37" s="228">
        <v>24</v>
      </c>
      <c r="B37" s="1279" t="s">
        <v>1460</v>
      </c>
      <c r="C37" s="1279"/>
      <c r="D37" s="328">
        <v>9997785.1699999999</v>
      </c>
      <c r="E37" s="328">
        <v>0</v>
      </c>
      <c r="F37" s="328">
        <v>0</v>
      </c>
      <c r="G37" s="328">
        <v>0</v>
      </c>
      <c r="H37" s="328">
        <v>0</v>
      </c>
      <c r="I37" s="328">
        <v>0</v>
      </c>
      <c r="J37" s="328">
        <v>0</v>
      </c>
      <c r="K37" s="328">
        <v>9997785.1699999999</v>
      </c>
      <c r="L37" s="242"/>
    </row>
    <row r="38" spans="1:16" ht="45" customHeight="1" x14ac:dyDescent="0.2">
      <c r="A38" s="228">
        <v>25</v>
      </c>
      <c r="B38" s="1279" t="s">
        <v>1459</v>
      </c>
      <c r="C38" s="1279"/>
      <c r="D38" s="328">
        <v>9997785.1699999999</v>
      </c>
      <c r="E38" s="328">
        <v>0</v>
      </c>
      <c r="F38" s="328">
        <v>0</v>
      </c>
      <c r="G38" s="328">
        <v>0</v>
      </c>
      <c r="H38" s="328">
        <v>0</v>
      </c>
      <c r="I38" s="328">
        <v>0</v>
      </c>
      <c r="J38" s="328">
        <v>0</v>
      </c>
      <c r="K38" s="328">
        <v>9997785.1699999999</v>
      </c>
    </row>
    <row r="39" spans="1:16" ht="45" customHeight="1" x14ac:dyDescent="0.2">
      <c r="A39" s="228">
        <v>26</v>
      </c>
      <c r="B39" s="1279" t="s">
        <v>17</v>
      </c>
      <c r="C39" s="1279"/>
      <c r="D39" s="328">
        <v>8498117.4000000004</v>
      </c>
      <c r="E39" s="328">
        <v>0</v>
      </c>
      <c r="F39" s="328">
        <v>0</v>
      </c>
      <c r="G39" s="328">
        <v>0</v>
      </c>
      <c r="H39" s="328">
        <v>0</v>
      </c>
      <c r="I39" s="328">
        <v>0</v>
      </c>
      <c r="J39" s="328">
        <v>0</v>
      </c>
      <c r="K39" s="328">
        <v>8498117.4000000004</v>
      </c>
      <c r="L39" s="242"/>
    </row>
    <row r="40" spans="1:16" ht="45" customHeight="1" thickBot="1" x14ac:dyDescent="0.25">
      <c r="A40" s="230">
        <v>27</v>
      </c>
      <c r="B40" s="1280" t="s">
        <v>1458</v>
      </c>
      <c r="C40" s="1280"/>
      <c r="D40" s="327">
        <f>D39/D38*100</f>
        <v>85.000000055012194</v>
      </c>
      <c r="E40" s="327"/>
      <c r="F40" s="327"/>
      <c r="G40" s="327"/>
      <c r="H40" s="327"/>
      <c r="I40" s="327"/>
      <c r="J40" s="327"/>
      <c r="K40" s="327">
        <f t="shared" ref="K40" si="0">K39/K38*100</f>
        <v>85.000000055012194</v>
      </c>
    </row>
    <row r="41" spans="1:16" ht="13.5" thickBot="1" x14ac:dyDescent="0.25">
      <c r="A41" s="1281"/>
      <c r="B41" s="1281"/>
      <c r="C41" s="1281"/>
      <c r="D41" s="1281"/>
      <c r="E41" s="1281"/>
      <c r="F41" s="1281"/>
      <c r="G41" s="1281"/>
      <c r="H41" s="1281"/>
      <c r="I41" s="1281"/>
      <c r="J41" s="1281"/>
      <c r="K41" s="1281"/>
    </row>
    <row r="42" spans="1:16" ht="30" customHeight="1" x14ac:dyDescent="0.2">
      <c r="A42" s="1267">
        <v>28</v>
      </c>
      <c r="B42" s="1282" t="s">
        <v>1457</v>
      </c>
      <c r="C42" s="1282"/>
      <c r="D42" s="1282"/>
      <c r="E42" s="1282"/>
      <c r="F42" s="1282"/>
      <c r="G42" s="1282"/>
      <c r="H42" s="1282"/>
      <c r="I42" s="1282"/>
      <c r="J42" s="1282"/>
      <c r="K42" s="1283"/>
    </row>
    <row r="43" spans="1:16" ht="30" customHeight="1" x14ac:dyDescent="0.2">
      <c r="A43" s="1268"/>
      <c r="B43" s="1263" t="s">
        <v>1456</v>
      </c>
      <c r="C43" s="1263"/>
      <c r="D43" s="1263" t="s">
        <v>1455</v>
      </c>
      <c r="E43" s="1263"/>
      <c r="F43" s="1263"/>
      <c r="G43" s="1263"/>
      <c r="H43" s="1263"/>
      <c r="I43" s="1263"/>
      <c r="J43" s="1263" t="s">
        <v>1454</v>
      </c>
      <c r="K43" s="1264"/>
    </row>
    <row r="44" spans="1:16" ht="60" customHeight="1" x14ac:dyDescent="0.2">
      <c r="A44" s="1268"/>
      <c r="B44" s="1637" t="s">
        <v>1628</v>
      </c>
      <c r="C44" s="1637"/>
      <c r="D44" s="1274" t="s">
        <v>1629</v>
      </c>
      <c r="E44" s="1331"/>
      <c r="F44" s="1331"/>
      <c r="G44" s="1331"/>
      <c r="H44" s="1331"/>
      <c r="I44" s="1275"/>
      <c r="J44" s="1646">
        <v>3501918.24</v>
      </c>
      <c r="K44" s="1647"/>
      <c r="P44" s="242"/>
    </row>
    <row r="45" spans="1:16" ht="30" customHeight="1" x14ac:dyDescent="0.2">
      <c r="A45" s="1268"/>
      <c r="B45" s="1637" t="s">
        <v>1628</v>
      </c>
      <c r="C45" s="1637"/>
      <c r="D45" s="1637" t="s">
        <v>1630</v>
      </c>
      <c r="E45" s="1637"/>
      <c r="F45" s="1637"/>
      <c r="G45" s="1637"/>
      <c r="H45" s="1637"/>
      <c r="I45" s="1637"/>
      <c r="J45" s="1646">
        <v>1002993.02</v>
      </c>
      <c r="K45" s="1647"/>
    </row>
    <row r="46" spans="1:16" ht="51" customHeight="1" x14ac:dyDescent="0.2">
      <c r="A46" s="1268"/>
      <c r="B46" s="1637" t="s">
        <v>1631</v>
      </c>
      <c r="C46" s="1637"/>
      <c r="D46" s="1274" t="s">
        <v>1632</v>
      </c>
      <c r="E46" s="1331"/>
      <c r="F46" s="1331"/>
      <c r="G46" s="1331"/>
      <c r="H46" s="1331"/>
      <c r="I46" s="1275"/>
      <c r="J46" s="1646">
        <v>202625.96</v>
      </c>
      <c r="K46" s="1647"/>
    </row>
    <row r="47" spans="1:16" ht="46.5" customHeight="1" x14ac:dyDescent="0.2">
      <c r="A47" s="1268"/>
      <c r="B47" s="1637" t="s">
        <v>1633</v>
      </c>
      <c r="C47" s="1637"/>
      <c r="D47" s="1274" t="s">
        <v>1634</v>
      </c>
      <c r="E47" s="1331"/>
      <c r="F47" s="1331"/>
      <c r="G47" s="1331"/>
      <c r="H47" s="1331"/>
      <c r="I47" s="1275"/>
      <c r="J47" s="1646">
        <v>83693.33</v>
      </c>
      <c r="K47" s="1647"/>
    </row>
    <row r="48" spans="1:16" ht="30" customHeight="1" x14ac:dyDescent="0.2">
      <c r="A48" s="1268"/>
      <c r="B48" s="1243" t="s">
        <v>1635</v>
      </c>
      <c r="C48" s="1243"/>
      <c r="D48" s="1274" t="s">
        <v>1636</v>
      </c>
      <c r="E48" s="1331"/>
      <c r="F48" s="1331"/>
      <c r="G48" s="1331"/>
      <c r="H48" s="1331"/>
      <c r="I48" s="1275"/>
      <c r="J48" s="1646">
        <v>26429.47</v>
      </c>
      <c r="K48" s="1647"/>
    </row>
    <row r="49" spans="1:11" ht="30" customHeight="1" x14ac:dyDescent="0.2">
      <c r="A49" s="1268"/>
      <c r="B49" s="1243" t="s">
        <v>1637</v>
      </c>
      <c r="C49" s="1243"/>
      <c r="D49" s="1243" t="s">
        <v>1745</v>
      </c>
      <c r="E49" s="1243"/>
      <c r="F49" s="1243"/>
      <c r="G49" s="1243"/>
      <c r="H49" s="1243"/>
      <c r="I49" s="1243"/>
      <c r="J49" s="1646">
        <v>88098.25</v>
      </c>
      <c r="K49" s="1647"/>
    </row>
    <row r="50" spans="1:11" ht="30" customHeight="1" x14ac:dyDescent="0.2">
      <c r="A50" s="1269"/>
      <c r="B50" s="1274" t="s">
        <v>1638</v>
      </c>
      <c r="C50" s="1537"/>
      <c r="D50" s="1274" t="s">
        <v>1639</v>
      </c>
      <c r="E50" s="1640"/>
      <c r="F50" s="1640"/>
      <c r="G50" s="1640"/>
      <c r="H50" s="1640"/>
      <c r="I50" s="1537"/>
      <c r="J50" s="1641">
        <v>14041.9</v>
      </c>
      <c r="K50" s="1642"/>
    </row>
    <row r="51" spans="1:11" ht="30" customHeight="1" x14ac:dyDescent="0.2">
      <c r="A51" s="1269"/>
      <c r="B51" s="1274" t="s">
        <v>1640</v>
      </c>
      <c r="C51" s="1537"/>
      <c r="D51" s="1274" t="s">
        <v>1743</v>
      </c>
      <c r="E51" s="1640"/>
      <c r="F51" s="1640"/>
      <c r="G51" s="1640"/>
      <c r="H51" s="1640"/>
      <c r="I51" s="1537"/>
      <c r="J51" s="1641">
        <v>10000</v>
      </c>
      <c r="K51" s="1642"/>
    </row>
    <row r="52" spans="1:11" ht="67.5" customHeight="1" thickBot="1" x14ac:dyDescent="0.25">
      <c r="A52" s="1269"/>
      <c r="B52" s="1470" t="s">
        <v>1641</v>
      </c>
      <c r="C52" s="1643"/>
      <c r="D52" s="1630" t="s">
        <v>1642</v>
      </c>
      <c r="E52" s="1644"/>
      <c r="F52" s="1644"/>
      <c r="G52" s="1644"/>
      <c r="H52" s="1644"/>
      <c r="I52" s="1645"/>
      <c r="J52" s="1641">
        <v>5067985</v>
      </c>
      <c r="K52" s="1642"/>
    </row>
    <row r="53" spans="1:11" ht="15" customHeight="1" thickBot="1" x14ac:dyDescent="0.25">
      <c r="A53" s="1266"/>
      <c r="B53" s="1266"/>
      <c r="C53" s="1266"/>
      <c r="D53" s="1266"/>
      <c r="E53" s="1266"/>
      <c r="F53" s="1266"/>
      <c r="G53" s="1266"/>
      <c r="H53" s="1266"/>
      <c r="I53" s="1266"/>
      <c r="J53" s="1266"/>
      <c r="K53" s="1266"/>
    </row>
    <row r="54" spans="1:11" ht="30" customHeight="1" x14ac:dyDescent="0.2">
      <c r="A54" s="1267">
        <v>29</v>
      </c>
      <c r="B54" s="1638" t="s">
        <v>1449</v>
      </c>
      <c r="C54" s="1638"/>
      <c r="D54" s="1638"/>
      <c r="E54" s="1638"/>
      <c r="F54" s="1638"/>
      <c r="G54" s="1638"/>
      <c r="H54" s="1638"/>
      <c r="I54" s="1638"/>
      <c r="J54" s="1638"/>
      <c r="K54" s="1639"/>
    </row>
    <row r="55" spans="1:11" ht="42.75" customHeight="1" x14ac:dyDescent="0.2">
      <c r="A55" s="1268"/>
      <c r="B55" s="1263" t="s">
        <v>80</v>
      </c>
      <c r="C55" s="1263"/>
      <c r="D55" s="1263" t="s">
        <v>1448</v>
      </c>
      <c r="E55" s="1263"/>
      <c r="F55" s="1263" t="s">
        <v>19</v>
      </c>
      <c r="G55" s="1263"/>
      <c r="H55" s="1263" t="s">
        <v>1447</v>
      </c>
      <c r="I55" s="1263"/>
      <c r="J55" s="1263" t="s">
        <v>1446</v>
      </c>
      <c r="K55" s="1264"/>
    </row>
    <row r="56" spans="1:11" ht="42.75" customHeight="1" x14ac:dyDescent="0.2">
      <c r="A56" s="1268"/>
      <c r="B56" s="1274" t="s">
        <v>140</v>
      </c>
      <c r="C56" s="1275"/>
      <c r="D56" s="856" t="s">
        <v>141</v>
      </c>
      <c r="E56" s="857"/>
      <c r="F56" s="856" t="s">
        <v>142</v>
      </c>
      <c r="G56" s="857"/>
      <c r="H56" s="1636">
        <v>10500</v>
      </c>
      <c r="I56" s="1636"/>
      <c r="J56" s="1626">
        <v>1090529</v>
      </c>
      <c r="K56" s="1627"/>
    </row>
    <row r="57" spans="1:11" ht="42.75" customHeight="1" x14ac:dyDescent="0.2">
      <c r="A57" s="1268"/>
      <c r="B57" s="1274" t="s">
        <v>143</v>
      </c>
      <c r="C57" s="1537"/>
      <c r="D57" s="856" t="s">
        <v>144</v>
      </c>
      <c r="E57" s="857"/>
      <c r="F57" s="856" t="s">
        <v>145</v>
      </c>
      <c r="G57" s="857"/>
      <c r="H57" s="1490">
        <v>1</v>
      </c>
      <c r="I57" s="1537"/>
      <c r="J57" s="1626">
        <v>79</v>
      </c>
      <c r="K57" s="1627"/>
    </row>
    <row r="58" spans="1:11" ht="138.75" customHeight="1" x14ac:dyDescent="0.2">
      <c r="A58" s="1268"/>
      <c r="B58" s="1274" t="s">
        <v>1643</v>
      </c>
      <c r="C58" s="1275"/>
      <c r="D58" s="856" t="s">
        <v>144</v>
      </c>
      <c r="E58" s="857"/>
      <c r="F58" s="856" t="s">
        <v>145</v>
      </c>
      <c r="G58" s="857"/>
      <c r="H58" s="1244">
        <v>1</v>
      </c>
      <c r="I58" s="1244"/>
      <c r="J58" s="1626">
        <v>79</v>
      </c>
      <c r="K58" s="1627"/>
    </row>
    <row r="59" spans="1:11" ht="55.5" customHeight="1" x14ac:dyDescent="0.2">
      <c r="A59" s="1268"/>
      <c r="B59" s="1243" t="s">
        <v>151</v>
      </c>
      <c r="C59" s="1637"/>
      <c r="D59" s="856" t="s">
        <v>144</v>
      </c>
      <c r="E59" s="857"/>
      <c r="F59" s="856" t="s">
        <v>146</v>
      </c>
      <c r="G59" s="857"/>
      <c r="H59" s="1636">
        <v>5067985</v>
      </c>
      <c r="I59" s="1636"/>
      <c r="J59" s="1626">
        <v>358000000</v>
      </c>
      <c r="K59" s="1627"/>
    </row>
    <row r="60" spans="1:11" ht="42.75" customHeight="1" x14ac:dyDescent="0.2">
      <c r="A60" s="1269"/>
      <c r="B60" s="1243" t="s">
        <v>1644</v>
      </c>
      <c r="C60" s="1637"/>
      <c r="D60" s="856" t="s">
        <v>144</v>
      </c>
      <c r="E60" s="857"/>
      <c r="F60" s="856" t="s">
        <v>145</v>
      </c>
      <c r="G60" s="857"/>
      <c r="H60" s="1244">
        <v>1</v>
      </c>
      <c r="I60" s="1244"/>
      <c r="J60" s="1626">
        <v>20</v>
      </c>
      <c r="K60" s="1627"/>
    </row>
    <row r="61" spans="1:11" ht="30" customHeight="1" x14ac:dyDescent="0.2">
      <c r="A61" s="1269"/>
      <c r="B61" s="1274" t="s">
        <v>1444</v>
      </c>
      <c r="C61" s="1275"/>
      <c r="D61" s="856" t="s">
        <v>144</v>
      </c>
      <c r="E61" s="857"/>
      <c r="F61" s="856" t="s">
        <v>145</v>
      </c>
      <c r="G61" s="857"/>
      <c r="H61" s="1244">
        <v>0</v>
      </c>
      <c r="I61" s="1244"/>
      <c r="J61" s="1626">
        <v>34</v>
      </c>
      <c r="K61" s="1627"/>
    </row>
    <row r="62" spans="1:11" ht="51" customHeight="1" x14ac:dyDescent="0.2">
      <c r="A62" s="1269"/>
      <c r="B62" s="1634" t="s">
        <v>1645</v>
      </c>
      <c r="C62" s="1635"/>
      <c r="D62" s="856" t="s">
        <v>141</v>
      </c>
      <c r="E62" s="857"/>
      <c r="F62" s="856" t="s">
        <v>148</v>
      </c>
      <c r="G62" s="857"/>
      <c r="H62" s="1244">
        <v>7</v>
      </c>
      <c r="I62" s="1244"/>
      <c r="J62" s="1626" t="s">
        <v>160</v>
      </c>
      <c r="K62" s="1627"/>
    </row>
    <row r="63" spans="1:11" ht="30" customHeight="1" x14ac:dyDescent="0.2">
      <c r="A63" s="1269"/>
      <c r="B63" s="1274" t="s">
        <v>1646</v>
      </c>
      <c r="C63" s="1275"/>
      <c r="D63" s="856" t="s">
        <v>141</v>
      </c>
      <c r="E63" s="857"/>
      <c r="F63" s="856" t="s">
        <v>148</v>
      </c>
      <c r="G63" s="857"/>
      <c r="H63" s="1244">
        <v>0</v>
      </c>
      <c r="I63" s="1244"/>
      <c r="J63" s="1626" t="s">
        <v>160</v>
      </c>
      <c r="K63" s="1627"/>
    </row>
    <row r="64" spans="1:11" ht="137.25" customHeight="1" thickBot="1" x14ac:dyDescent="0.25">
      <c r="A64" s="1269"/>
      <c r="B64" s="1630" t="s">
        <v>1647</v>
      </c>
      <c r="C64" s="1631"/>
      <c r="D64" s="980" t="s">
        <v>144</v>
      </c>
      <c r="E64" s="981"/>
      <c r="F64" s="980" t="s">
        <v>145</v>
      </c>
      <c r="G64" s="981"/>
      <c r="H64" s="1244">
        <v>1</v>
      </c>
      <c r="I64" s="1244"/>
      <c r="J64" s="1632" t="s">
        <v>160</v>
      </c>
      <c r="K64" s="1633"/>
    </row>
    <row r="65" spans="1:11" ht="15" customHeight="1" thickBot="1" x14ac:dyDescent="0.25">
      <c r="A65" s="1247"/>
      <c r="B65" s="1247"/>
      <c r="C65" s="1247"/>
      <c r="D65" s="1247"/>
      <c r="E65" s="1247"/>
      <c r="F65" s="1247"/>
      <c r="G65" s="1247"/>
      <c r="H65" s="1247"/>
      <c r="I65" s="1247"/>
      <c r="J65" s="1247"/>
      <c r="K65" s="1247"/>
    </row>
    <row r="66" spans="1:11" ht="30" customHeight="1" thickBot="1" x14ac:dyDescent="0.25">
      <c r="A66" s="144">
        <v>30</v>
      </c>
      <c r="B66" s="1249" t="s">
        <v>1443</v>
      </c>
      <c r="C66" s="1249"/>
      <c r="D66" s="1628" t="s">
        <v>1442</v>
      </c>
      <c r="E66" s="1628"/>
      <c r="F66" s="1628"/>
      <c r="G66" s="1628"/>
      <c r="H66" s="1628"/>
      <c r="I66" s="1628"/>
      <c r="J66" s="1628"/>
      <c r="K66" s="1629"/>
    </row>
    <row r="94" spans="1:1" x14ac:dyDescent="0.2">
      <c r="A94" s="243" t="s">
        <v>1441</v>
      </c>
    </row>
    <row r="95" spans="1:1" x14ac:dyDescent="0.2">
      <c r="A95" s="243" t="s">
        <v>89</v>
      </c>
    </row>
    <row r="96" spans="1:1" x14ac:dyDescent="0.2">
      <c r="A96" s="243" t="s">
        <v>1440</v>
      </c>
    </row>
    <row r="97" spans="1:1" x14ac:dyDescent="0.2">
      <c r="A97" s="243" t="s">
        <v>1439</v>
      </c>
    </row>
    <row r="98" spans="1:1" x14ac:dyDescent="0.2">
      <c r="A98" s="243" t="s">
        <v>1438</v>
      </c>
    </row>
    <row r="99" spans="1:1" x14ac:dyDescent="0.2">
      <c r="A99" s="243" t="s">
        <v>1437</v>
      </c>
    </row>
    <row r="100" spans="1:1" x14ac:dyDescent="0.2">
      <c r="A100" s="243" t="s">
        <v>1436</v>
      </c>
    </row>
    <row r="101" spans="1:1" x14ac:dyDescent="0.2">
      <c r="A101" s="243" t="s">
        <v>1435</v>
      </c>
    </row>
    <row r="102" spans="1:1" x14ac:dyDescent="0.2">
      <c r="A102" s="243" t="s">
        <v>1434</v>
      </c>
    </row>
    <row r="103" spans="1:1" x14ac:dyDescent="0.2">
      <c r="A103" s="243" t="s">
        <v>1433</v>
      </c>
    </row>
    <row r="104" spans="1:1" x14ac:dyDescent="0.2">
      <c r="A104" s="243" t="s">
        <v>1432</v>
      </c>
    </row>
    <row r="105" spans="1:1" x14ac:dyDescent="0.2">
      <c r="A105" s="243" t="s">
        <v>1431</v>
      </c>
    </row>
    <row r="106" spans="1:1" x14ac:dyDescent="0.2">
      <c r="A106" s="243" t="s">
        <v>1430</v>
      </c>
    </row>
    <row r="107" spans="1:1" x14ac:dyDescent="0.2">
      <c r="A107" s="243" t="s">
        <v>1429</v>
      </c>
    </row>
    <row r="108" spans="1:1" x14ac:dyDescent="0.2">
      <c r="A108" s="243" t="s">
        <v>1428</v>
      </c>
    </row>
    <row r="109" spans="1:1" x14ac:dyDescent="0.2">
      <c r="A109" s="243" t="s">
        <v>1427</v>
      </c>
    </row>
    <row r="110" spans="1:1" x14ac:dyDescent="0.2">
      <c r="A110" s="243" t="s">
        <v>1426</v>
      </c>
    </row>
    <row r="111" spans="1:1" x14ac:dyDescent="0.2">
      <c r="A111" s="243" t="s">
        <v>1425</v>
      </c>
    </row>
    <row r="112" spans="1:1" ht="15" x14ac:dyDescent="0.25">
      <c r="A112" s="110"/>
    </row>
    <row r="113" spans="1:1" ht="15" x14ac:dyDescent="0.25">
      <c r="A113" s="110"/>
    </row>
    <row r="114" spans="1:1" x14ac:dyDescent="0.2">
      <c r="A114" s="206" t="s">
        <v>137</v>
      </c>
    </row>
    <row r="115" spans="1:1" x14ac:dyDescent="0.2">
      <c r="A115" s="206" t="s">
        <v>1424</v>
      </c>
    </row>
    <row r="116" spans="1:1" x14ac:dyDescent="0.2">
      <c r="A116" s="206" t="s">
        <v>1423</v>
      </c>
    </row>
    <row r="117" spans="1:1" x14ac:dyDescent="0.2">
      <c r="A117" s="206" t="s">
        <v>1422</v>
      </c>
    </row>
    <row r="118" spans="1:1" ht="15" x14ac:dyDescent="0.25">
      <c r="A118" s="110"/>
    </row>
    <row r="119" spans="1:1" ht="15" x14ac:dyDescent="0.25">
      <c r="A119" s="110"/>
    </row>
    <row r="120" spans="1:1" x14ac:dyDescent="0.2">
      <c r="A120" s="243" t="s">
        <v>1421</v>
      </c>
    </row>
    <row r="121" spans="1:1" x14ac:dyDescent="0.2">
      <c r="A121" s="243" t="s">
        <v>1420</v>
      </c>
    </row>
    <row r="122" spans="1:1" x14ac:dyDescent="0.2">
      <c r="A122" s="243" t="s">
        <v>1419</v>
      </c>
    </row>
    <row r="123" spans="1:1" x14ac:dyDescent="0.2">
      <c r="A123" s="243" t="s">
        <v>1418</v>
      </c>
    </row>
    <row r="124" spans="1:1" x14ac:dyDescent="0.2">
      <c r="A124" s="243" t="s">
        <v>1417</v>
      </c>
    </row>
    <row r="125" spans="1:1" x14ac:dyDescent="0.2">
      <c r="A125" s="243" t="s">
        <v>1416</v>
      </c>
    </row>
    <row r="126" spans="1:1" x14ac:dyDescent="0.2">
      <c r="A126" s="243" t="s">
        <v>1415</v>
      </c>
    </row>
    <row r="127" spans="1:1" x14ac:dyDescent="0.2">
      <c r="A127" s="243" t="s">
        <v>1414</v>
      </c>
    </row>
    <row r="128" spans="1:1" x14ac:dyDescent="0.2">
      <c r="A128" s="243" t="s">
        <v>1413</v>
      </c>
    </row>
    <row r="129" spans="1:1" x14ac:dyDescent="0.2">
      <c r="A129" s="243" t="s">
        <v>1412</v>
      </c>
    </row>
    <row r="130" spans="1:1" x14ac:dyDescent="0.2">
      <c r="A130" s="243" t="s">
        <v>1411</v>
      </c>
    </row>
    <row r="131" spans="1:1" x14ac:dyDescent="0.2">
      <c r="A131" s="243" t="s">
        <v>1410</v>
      </c>
    </row>
    <row r="132" spans="1:1" x14ac:dyDescent="0.2">
      <c r="A132" s="243" t="s">
        <v>1409</v>
      </c>
    </row>
    <row r="133" spans="1:1" x14ac:dyDescent="0.2">
      <c r="A133" s="243" t="s">
        <v>1408</v>
      </c>
    </row>
    <row r="134" spans="1:1" x14ac:dyDescent="0.2">
      <c r="A134" s="243" t="s">
        <v>1407</v>
      </c>
    </row>
    <row r="135" spans="1:1" x14ac:dyDescent="0.2">
      <c r="A135" s="243" t="s">
        <v>1406</v>
      </c>
    </row>
    <row r="136" spans="1:1" x14ac:dyDescent="0.2">
      <c r="A136" s="243" t="s">
        <v>1405</v>
      </c>
    </row>
    <row r="137" spans="1:1" x14ac:dyDescent="0.2">
      <c r="A137" s="243" t="s">
        <v>1404</v>
      </c>
    </row>
    <row r="138" spans="1:1" x14ac:dyDescent="0.2">
      <c r="A138" s="243" t="s">
        <v>1403</v>
      </c>
    </row>
    <row r="139" spans="1:1" x14ac:dyDescent="0.2">
      <c r="A139" s="243" t="s">
        <v>1402</v>
      </c>
    </row>
    <row r="140" spans="1:1" x14ac:dyDescent="0.2">
      <c r="A140" s="243" t="s">
        <v>1401</v>
      </c>
    </row>
    <row r="141" spans="1:1" x14ac:dyDescent="0.2">
      <c r="A141" s="243" t="s">
        <v>1400</v>
      </c>
    </row>
    <row r="142" spans="1:1" x14ac:dyDescent="0.2">
      <c r="A142" s="243" t="s">
        <v>1399</v>
      </c>
    </row>
    <row r="143" spans="1:1" x14ac:dyDescent="0.2">
      <c r="A143" s="243" t="s">
        <v>1398</v>
      </c>
    </row>
    <row r="144" spans="1:1" x14ac:dyDescent="0.2">
      <c r="A144" s="243" t="s">
        <v>1397</v>
      </c>
    </row>
    <row r="145" spans="1:1" x14ac:dyDescent="0.2">
      <c r="A145" s="243" t="s">
        <v>1396</v>
      </c>
    </row>
    <row r="146" spans="1:1" x14ac:dyDescent="0.2">
      <c r="A146" s="243" t="s">
        <v>1395</v>
      </c>
    </row>
    <row r="147" spans="1:1" x14ac:dyDescent="0.2">
      <c r="A147" s="243" t="s">
        <v>1394</v>
      </c>
    </row>
    <row r="148" spans="1:1" x14ac:dyDescent="0.2">
      <c r="A148" s="243" t="s">
        <v>1393</v>
      </c>
    </row>
    <row r="149" spans="1:1" x14ac:dyDescent="0.2">
      <c r="A149" s="243" t="s">
        <v>1392</v>
      </c>
    </row>
    <row r="150" spans="1:1" x14ac:dyDescent="0.2">
      <c r="A150" s="243" t="s">
        <v>1391</v>
      </c>
    </row>
    <row r="151" spans="1:1" x14ac:dyDescent="0.2">
      <c r="A151" s="243" t="s">
        <v>1390</v>
      </c>
    </row>
    <row r="152" spans="1:1" x14ac:dyDescent="0.2">
      <c r="A152" s="243" t="s">
        <v>1389</v>
      </c>
    </row>
    <row r="153" spans="1:1" x14ac:dyDescent="0.2">
      <c r="A153" s="243" t="s">
        <v>1388</v>
      </c>
    </row>
    <row r="154" spans="1:1" x14ac:dyDescent="0.2">
      <c r="A154" s="243" t="s">
        <v>1387</v>
      </c>
    </row>
    <row r="155" spans="1:1" x14ac:dyDescent="0.2">
      <c r="A155" s="243" t="s">
        <v>1386</v>
      </c>
    </row>
    <row r="156" spans="1:1" x14ac:dyDescent="0.2">
      <c r="A156" s="243" t="s">
        <v>1385</v>
      </c>
    </row>
    <row r="157" spans="1:1" ht="15" x14ac:dyDescent="0.25">
      <c r="A157" s="110"/>
    </row>
    <row r="158" spans="1:1" ht="15" x14ac:dyDescent="0.25">
      <c r="A158" s="110"/>
    </row>
    <row r="159" spans="1:1" x14ac:dyDescent="0.2">
      <c r="A159" s="151" t="s">
        <v>72</v>
      </c>
    </row>
    <row r="160" spans="1:1" x14ac:dyDescent="0.2">
      <c r="A160" s="151" t="s">
        <v>73</v>
      </c>
    </row>
    <row r="161" spans="1:1" ht="15" x14ac:dyDescent="0.25">
      <c r="A161" s="110"/>
    </row>
    <row r="162" spans="1:1" ht="15" x14ac:dyDescent="0.25">
      <c r="A162" s="110"/>
    </row>
    <row r="163" spans="1:1" x14ac:dyDescent="0.2">
      <c r="A163" s="151" t="s">
        <v>1384</v>
      </c>
    </row>
    <row r="164" spans="1:1" x14ac:dyDescent="0.2">
      <c r="A164" s="151" t="s">
        <v>1383</v>
      </c>
    </row>
    <row r="165" spans="1:1" x14ac:dyDescent="0.2">
      <c r="A165" s="151" t="s">
        <v>1382</v>
      </c>
    </row>
    <row r="166" spans="1:1" x14ac:dyDescent="0.2">
      <c r="A166" s="151" t="s">
        <v>1381</v>
      </c>
    </row>
    <row r="167" spans="1:1" ht="15" x14ac:dyDescent="0.25">
      <c r="A167" s="110"/>
    </row>
    <row r="168" spans="1:1" ht="15" x14ac:dyDescent="0.25">
      <c r="A168" s="110"/>
    </row>
    <row r="169" spans="1:1" x14ac:dyDescent="0.2">
      <c r="A169" s="151" t="s">
        <v>1380</v>
      </c>
    </row>
    <row r="170" spans="1:1" x14ac:dyDescent="0.2">
      <c r="A170" s="151" t="s">
        <v>1379</v>
      </c>
    </row>
    <row r="171" spans="1:1" x14ac:dyDescent="0.2">
      <c r="A171" s="151" t="s">
        <v>1378</v>
      </c>
    </row>
    <row r="172" spans="1:1" x14ac:dyDescent="0.2">
      <c r="A172" s="151" t="s">
        <v>1377</v>
      </c>
    </row>
    <row r="173" spans="1:1" x14ac:dyDescent="0.2">
      <c r="A173" s="151" t="s">
        <v>1376</v>
      </c>
    </row>
    <row r="174" spans="1:1" x14ac:dyDescent="0.2">
      <c r="A174" s="151" t="s">
        <v>1375</v>
      </c>
    </row>
  </sheetData>
  <mergeCells count="160">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13:D13"/>
    <mergeCell ref="E13:K13"/>
    <mergeCell ref="B14:D14"/>
    <mergeCell ref="E14:K14"/>
    <mergeCell ref="A15:K15"/>
    <mergeCell ref="A16:K16"/>
    <mergeCell ref="B10:D10"/>
    <mergeCell ref="E10:K10"/>
    <mergeCell ref="B11:D11"/>
    <mergeCell ref="E11:K11"/>
    <mergeCell ref="B12:D12"/>
    <mergeCell ref="E12:K12"/>
    <mergeCell ref="A20:K20"/>
    <mergeCell ref="B21:C21"/>
    <mergeCell ref="D21:K21"/>
    <mergeCell ref="B22:C22"/>
    <mergeCell ref="D22:K22"/>
    <mergeCell ref="B23:C23"/>
    <mergeCell ref="D23:K23"/>
    <mergeCell ref="B17:C17"/>
    <mergeCell ref="D17:K17"/>
    <mergeCell ref="B18:C18"/>
    <mergeCell ref="D18:K18"/>
    <mergeCell ref="B19:C19"/>
    <mergeCell ref="D19:K19"/>
    <mergeCell ref="B27:C27"/>
    <mergeCell ref="D27:K27"/>
    <mergeCell ref="A28:K28"/>
    <mergeCell ref="B29:C29"/>
    <mergeCell ref="D29:K29"/>
    <mergeCell ref="B30:C30"/>
    <mergeCell ref="D30:K30"/>
    <mergeCell ref="B24:C24"/>
    <mergeCell ref="D24:K24"/>
    <mergeCell ref="B25:C25"/>
    <mergeCell ref="D25:K25"/>
    <mergeCell ref="B26:C26"/>
    <mergeCell ref="D26:K26"/>
    <mergeCell ref="B34:C34"/>
    <mergeCell ref="D34:K34"/>
    <mergeCell ref="A35:K35"/>
    <mergeCell ref="A36:C36"/>
    <mergeCell ref="B37:C37"/>
    <mergeCell ref="B38:C38"/>
    <mergeCell ref="B31:C31"/>
    <mergeCell ref="D31:K31"/>
    <mergeCell ref="A32:K32"/>
    <mergeCell ref="B33:C33"/>
    <mergeCell ref="D33:E33"/>
    <mergeCell ref="F33:G33"/>
    <mergeCell ref="H33:I33"/>
    <mergeCell ref="J33:K33"/>
    <mergeCell ref="B39:C39"/>
    <mergeCell ref="B40:C40"/>
    <mergeCell ref="A41:K41"/>
    <mergeCell ref="A42:A52"/>
    <mergeCell ref="B42:K42"/>
    <mergeCell ref="B43:C43"/>
    <mergeCell ref="D43:I43"/>
    <mergeCell ref="J43:K43"/>
    <mergeCell ref="B44:C44"/>
    <mergeCell ref="D44:I44"/>
    <mergeCell ref="B47:C47"/>
    <mergeCell ref="D47:I47"/>
    <mergeCell ref="J47:K47"/>
    <mergeCell ref="B48:C48"/>
    <mergeCell ref="D48:I48"/>
    <mergeCell ref="J48:K48"/>
    <mergeCell ref="J44:K44"/>
    <mergeCell ref="B45:C45"/>
    <mergeCell ref="D45:I45"/>
    <mergeCell ref="J45:K45"/>
    <mergeCell ref="B46:C46"/>
    <mergeCell ref="D46:I46"/>
    <mergeCell ref="J46:K46"/>
    <mergeCell ref="B51:C51"/>
    <mergeCell ref="D51:I51"/>
    <mergeCell ref="J51:K51"/>
    <mergeCell ref="B52:C52"/>
    <mergeCell ref="D52:I52"/>
    <mergeCell ref="J52:K52"/>
    <mergeCell ref="B49:C49"/>
    <mergeCell ref="D49:I49"/>
    <mergeCell ref="J49:K49"/>
    <mergeCell ref="B50:C50"/>
    <mergeCell ref="D50:I50"/>
    <mergeCell ref="J50:K50"/>
    <mergeCell ref="F56:G56"/>
    <mergeCell ref="H56:I56"/>
    <mergeCell ref="J56:K56"/>
    <mergeCell ref="B57:C57"/>
    <mergeCell ref="D57:E57"/>
    <mergeCell ref="F57:G57"/>
    <mergeCell ref="H57:I57"/>
    <mergeCell ref="J57:K57"/>
    <mergeCell ref="A53:K53"/>
    <mergeCell ref="A54:A64"/>
    <mergeCell ref="B54:K54"/>
    <mergeCell ref="B55:C55"/>
    <mergeCell ref="D55:E55"/>
    <mergeCell ref="F55:G55"/>
    <mergeCell ref="H55:I55"/>
    <mergeCell ref="J55:K55"/>
    <mergeCell ref="B56:C56"/>
    <mergeCell ref="D56:E56"/>
    <mergeCell ref="B58:C58"/>
    <mergeCell ref="D58:E58"/>
    <mergeCell ref="F58:G58"/>
    <mergeCell ref="H58:I58"/>
    <mergeCell ref="J58:K58"/>
    <mergeCell ref="B59:C59"/>
    <mergeCell ref="D59:E59"/>
    <mergeCell ref="F59:G59"/>
    <mergeCell ref="H59:I59"/>
    <mergeCell ref="J59:K59"/>
    <mergeCell ref="B60:C60"/>
    <mergeCell ref="D60:E60"/>
    <mergeCell ref="F60:G60"/>
    <mergeCell ref="H60:I60"/>
    <mergeCell ref="J60:K60"/>
    <mergeCell ref="B61:C61"/>
    <mergeCell ref="D61:E61"/>
    <mergeCell ref="F61:G61"/>
    <mergeCell ref="H61:I61"/>
    <mergeCell ref="J61:K61"/>
    <mergeCell ref="B66:C66"/>
    <mergeCell ref="D66:K66"/>
    <mergeCell ref="B64:C64"/>
    <mergeCell ref="D64:E64"/>
    <mergeCell ref="F64:G64"/>
    <mergeCell ref="H64:I64"/>
    <mergeCell ref="J64:K64"/>
    <mergeCell ref="A65:K65"/>
    <mergeCell ref="B62:C62"/>
    <mergeCell ref="D62:E62"/>
    <mergeCell ref="F62:G62"/>
    <mergeCell ref="H62:I62"/>
    <mergeCell ref="J62:K62"/>
    <mergeCell ref="B63:C63"/>
    <mergeCell ref="D63:E63"/>
    <mergeCell ref="F63:G63"/>
    <mergeCell ref="H63:I63"/>
    <mergeCell ref="J63:K63"/>
  </mergeCells>
  <conditionalFormatting sqref="F33:G33 J33:K33">
    <cfRule type="containsText" dxfId="4" priority="5" stopIfTrue="1" operator="containsText" text="wybierz">
      <formula>NOT(ISERROR(SEARCH("wybierz",F33)))</formula>
    </cfRule>
  </conditionalFormatting>
  <conditionalFormatting sqref="D22:D23">
    <cfRule type="containsText" dxfId="3" priority="4" stopIfTrue="1" operator="containsText" text="wybierz">
      <formula>NOT(ISERROR(SEARCH("wybierz",D22)))</formula>
    </cfRule>
  </conditionalFormatting>
  <conditionalFormatting sqref="D25">
    <cfRule type="containsText" dxfId="2" priority="3" stopIfTrue="1" operator="containsText" text="wybierz">
      <formula>NOT(ISERROR(SEARCH("wybierz",D25)))</formula>
    </cfRule>
  </conditionalFormatting>
  <conditionalFormatting sqref="D26">
    <cfRule type="containsText" dxfId="1" priority="2" stopIfTrue="1" operator="containsText" text="wybierz">
      <formula>NOT(ISERROR(SEARCH("wybierz",D26)))</formula>
    </cfRule>
  </conditionalFormatting>
  <conditionalFormatting sqref="D24">
    <cfRule type="containsText" dxfId="0" priority="1" stopIfTrue="1" operator="containsText" text="wybierz">
      <formula>NOT(ISERROR(SEARCH("wybierz",D24)))</formula>
    </cfRule>
  </conditionalFormatting>
  <dataValidations count="7">
    <dataValidation type="list" allowBlank="1" showInputMessage="1" showErrorMessage="1" prompt="wybierz Program z listy" sqref="E10:K10">
      <formula1>$A$839:$A$855</formula1>
    </dataValidation>
    <dataValidation type="list" allowBlank="1" showInputMessage="1" showErrorMessage="1" sqref="D18:K18">
      <formula1>$A$114:$A$117</formula1>
    </dataValidation>
    <dataValidation type="list" allowBlank="1" showInputMessage="1" showErrorMessage="1" prompt="wybierz PI z listy" sqref="D23:K23">
      <formula1>$A$169:$A$174</formula1>
    </dataValidation>
    <dataValidation allowBlank="1" showInputMessage="1" showErrorMessage="1" prompt="zgodnie z właściwym PO" sqref="E11:K13"/>
    <dataValidation type="list" allowBlank="1" showInputMessage="1" showErrorMessage="1" prompt="wybierz narzędzie PP" sqref="D19:K19">
      <formula1>$A$120:$A$156</formula1>
    </dataValidation>
    <dataValidation type="list" allowBlank="1" showInputMessage="1" showErrorMessage="1" prompt="wybierz fundusz" sqref="D21:K21">
      <formula1>$A$159:$A$160</formula1>
    </dataValidation>
    <dataValidation type="list" allowBlank="1" showInputMessage="1" showErrorMessage="1" prompt="wybierz Cel Tematyczny" sqref="D22:K22">
      <formula1>$A$163:$A$166</formula1>
    </dataValidation>
  </dataValidations>
  <pageMargins left="0.70866141732283472" right="0.70866141732283472" top="0.74803149606299213" bottom="0.74803149606299213" header="0.31496062992125984" footer="0.31496062992125984"/>
  <pageSetup paperSize="9" scale="72" fitToHeight="0" orientation="portrait" cellComments="asDisplayed" r:id="rId1"/>
  <rowBreaks count="1" manualBreakCount="1">
    <brk id="32" max="10"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I9"/>
  <sheetViews>
    <sheetView tabSelected="1" view="pageBreakPreview" zoomScale="112" zoomScaleNormal="100" zoomScaleSheetLayoutView="112" workbookViewId="0">
      <pane ySplit="3" topLeftCell="A4" activePane="bottomLeft" state="frozen"/>
      <selection activeCell="E7" sqref="E7"/>
      <selection pane="bottomLeft" activeCell="E7" sqref="E7"/>
    </sheetView>
  </sheetViews>
  <sheetFormatPr defaultRowHeight="15" x14ac:dyDescent="0.25"/>
  <cols>
    <col min="1" max="1" width="13.85546875" customWidth="1"/>
    <col min="2" max="2" width="12.28515625" bestFit="1" customWidth="1"/>
    <col min="5" max="6" width="17" bestFit="1" customWidth="1"/>
    <col min="9" max="9" width="16" customWidth="1"/>
  </cols>
  <sheetData>
    <row r="1" spans="1:9" ht="31.5" customHeight="1" x14ac:dyDescent="0.25">
      <c r="A1" s="1667" t="s">
        <v>102</v>
      </c>
      <c r="B1" s="1668"/>
      <c r="C1" s="1668"/>
      <c r="D1" s="1668"/>
      <c r="E1" s="1668"/>
      <c r="F1" s="1668"/>
      <c r="G1" s="1668"/>
      <c r="H1" s="1669"/>
      <c r="I1" s="1670"/>
    </row>
    <row r="2" spans="1:9" ht="36" customHeight="1" x14ac:dyDescent="0.25">
      <c r="A2" s="1671" t="s">
        <v>23</v>
      </c>
      <c r="B2" s="1673" t="s">
        <v>9</v>
      </c>
      <c r="C2" s="1675" t="s">
        <v>26</v>
      </c>
      <c r="D2" s="1676"/>
      <c r="E2" s="1679" t="s">
        <v>5</v>
      </c>
      <c r="F2" s="1679"/>
      <c r="G2" s="1679" t="s">
        <v>29</v>
      </c>
      <c r="H2" s="1679"/>
      <c r="I2" s="1680" t="s">
        <v>101</v>
      </c>
    </row>
    <row r="3" spans="1:9" ht="66" customHeight="1" x14ac:dyDescent="0.25">
      <c r="A3" s="1672"/>
      <c r="B3" s="1674"/>
      <c r="C3" s="1677"/>
      <c r="D3" s="1678"/>
      <c r="E3" s="53" t="s">
        <v>27</v>
      </c>
      <c r="F3" s="53" t="s">
        <v>919</v>
      </c>
      <c r="G3" s="1673"/>
      <c r="H3" s="1673"/>
      <c r="I3" s="1681"/>
    </row>
    <row r="4" spans="1:9" s="329" customFormat="1" ht="409.5" customHeight="1" x14ac:dyDescent="0.25">
      <c r="A4" s="416" t="s">
        <v>135</v>
      </c>
      <c r="B4" s="402" t="s">
        <v>1953</v>
      </c>
      <c r="C4" s="690" t="s">
        <v>1954</v>
      </c>
      <c r="D4" s="690"/>
      <c r="E4" s="414">
        <v>12585090</v>
      </c>
      <c r="F4" s="414">
        <v>3146273</v>
      </c>
      <c r="G4" s="1685" t="s">
        <v>1957</v>
      </c>
      <c r="H4" s="1685"/>
      <c r="I4" s="415" t="s">
        <v>1955</v>
      </c>
    </row>
    <row r="5" spans="1:9" s="329" customFormat="1" ht="409.5" customHeight="1" x14ac:dyDescent="0.25">
      <c r="A5" s="416" t="s">
        <v>135</v>
      </c>
      <c r="B5" s="402" t="s">
        <v>1953</v>
      </c>
      <c r="C5" s="690" t="s">
        <v>1956</v>
      </c>
      <c r="D5" s="690"/>
      <c r="E5" s="414">
        <v>31773067</v>
      </c>
      <c r="F5" s="414">
        <v>5607012</v>
      </c>
      <c r="G5" s="1685" t="s">
        <v>1957</v>
      </c>
      <c r="H5" s="1685"/>
      <c r="I5" s="415" t="s">
        <v>1955</v>
      </c>
    </row>
    <row r="6" spans="1:9" ht="330" customHeight="1" x14ac:dyDescent="0.25">
      <c r="A6" s="289" t="s">
        <v>135</v>
      </c>
      <c r="B6" s="289" t="s">
        <v>155</v>
      </c>
      <c r="C6" s="690" t="s">
        <v>154</v>
      </c>
      <c r="D6" s="690"/>
      <c r="E6" s="88">
        <v>59201859.850000001</v>
      </c>
      <c r="F6" s="88">
        <v>10798140.15</v>
      </c>
      <c r="G6" s="1684" t="s">
        <v>1336</v>
      </c>
      <c r="H6" s="1684"/>
      <c r="I6" s="62" t="s">
        <v>156</v>
      </c>
    </row>
    <row r="7" spans="1:9" ht="202.5" customHeight="1" x14ac:dyDescent="0.25">
      <c r="A7" s="63" t="s">
        <v>135</v>
      </c>
      <c r="B7" s="289" t="s">
        <v>1748</v>
      </c>
      <c r="C7" s="476" t="s">
        <v>920</v>
      </c>
      <c r="D7" s="1683"/>
      <c r="E7" s="233">
        <v>21250000</v>
      </c>
      <c r="F7" s="233">
        <v>3750000</v>
      </c>
      <c r="G7" s="476" t="s">
        <v>1793</v>
      </c>
      <c r="H7" s="1683"/>
      <c r="I7" s="62" t="s">
        <v>156</v>
      </c>
    </row>
    <row r="8" spans="1:9" ht="115.5" customHeight="1" x14ac:dyDescent="0.25">
      <c r="A8" s="63" t="s">
        <v>135</v>
      </c>
      <c r="B8" s="289" t="s">
        <v>1480</v>
      </c>
      <c r="C8" s="690" t="s">
        <v>918</v>
      </c>
      <c r="D8" s="1682"/>
      <c r="E8" s="67">
        <v>8500000</v>
      </c>
      <c r="F8" s="67">
        <v>1500000</v>
      </c>
      <c r="G8" s="690" t="s">
        <v>1794</v>
      </c>
      <c r="H8" s="690"/>
      <c r="I8" s="62" t="s">
        <v>156</v>
      </c>
    </row>
    <row r="9" spans="1:9" x14ac:dyDescent="0.25">
      <c r="E9" s="431"/>
    </row>
  </sheetData>
  <mergeCells count="17">
    <mergeCell ref="G4:H4"/>
    <mergeCell ref="C4:D4"/>
    <mergeCell ref="C5:D5"/>
    <mergeCell ref="G5:H5"/>
    <mergeCell ref="C7:D7"/>
    <mergeCell ref="C8:D8"/>
    <mergeCell ref="G7:H7"/>
    <mergeCell ref="G8:H8"/>
    <mergeCell ref="C6:D6"/>
    <mergeCell ref="G6:H6"/>
    <mergeCell ref="A1:I1"/>
    <mergeCell ref="A2:A3"/>
    <mergeCell ref="B2:B3"/>
    <mergeCell ref="C2:D3"/>
    <mergeCell ref="E2:F2"/>
    <mergeCell ref="I2:I3"/>
    <mergeCell ref="G2:H3"/>
  </mergeCells>
  <dataValidations count="2">
    <dataValidation type="list" allowBlank="1" showInputMessage="1" showErrorMessage="1" prompt="wybierz narzędzie PP" sqref="B6:B8">
      <formula1>skroty_PP</formula1>
    </dataValidation>
    <dataValidation type="list" allowBlank="1" showInputMessage="1" showErrorMessage="1" prompt="wybierz narzędzie PP" sqref="B4:B5">
      <formula1>PPP</formula1>
    </dataValidation>
  </dataValidations>
  <pageMargins left="0.7" right="0.7" top="0.75" bottom="0.75" header="0.3" footer="0.3"/>
  <pageSetup paperSize="9" scale="58"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31"/>
  <sheetViews>
    <sheetView view="pageBreakPreview" zoomScale="70" zoomScaleNormal="100" zoomScaleSheetLayoutView="70" workbookViewId="0">
      <selection activeCell="I7" sqref="I7"/>
    </sheetView>
  </sheetViews>
  <sheetFormatPr defaultRowHeight="15" x14ac:dyDescent="0.25"/>
  <cols>
    <col min="1" max="1" width="5" customWidth="1"/>
    <col min="2" max="2" width="16.140625" customWidth="1"/>
    <col min="3" max="3" width="17" customWidth="1"/>
    <col min="4" max="4" width="17.85546875" customWidth="1"/>
    <col min="5" max="5" width="15.7109375" customWidth="1"/>
    <col min="7" max="7" width="10.42578125" customWidth="1"/>
    <col min="9" max="9" width="13.85546875" customWidth="1"/>
    <col min="10" max="10" width="12.7109375" customWidth="1"/>
    <col min="11" max="11" width="13.85546875" customWidth="1"/>
    <col min="12" max="13" width="10.140625" customWidth="1"/>
  </cols>
  <sheetData>
    <row r="1" spans="1:14" ht="39.75" customHeight="1" x14ac:dyDescent="0.25">
      <c r="A1" s="1688" t="s">
        <v>104</v>
      </c>
      <c r="B1" s="1688"/>
      <c r="C1" s="1688"/>
      <c r="D1" s="1688"/>
      <c r="E1" s="1688"/>
      <c r="F1" s="1688"/>
      <c r="G1" s="1688"/>
      <c r="H1" s="1688"/>
      <c r="I1" s="1688"/>
      <c r="J1" s="1688"/>
      <c r="K1" s="1688"/>
      <c r="L1" s="1688"/>
      <c r="M1" s="1688"/>
      <c r="N1" s="1688"/>
    </row>
    <row r="2" spans="1:14" ht="75" customHeight="1" x14ac:dyDescent="0.25">
      <c r="A2" s="1689" t="s">
        <v>86</v>
      </c>
      <c r="B2" s="1689" t="s">
        <v>122</v>
      </c>
      <c r="C2" s="1689" t="s">
        <v>103</v>
      </c>
      <c r="D2" s="1689" t="s">
        <v>117</v>
      </c>
      <c r="E2" s="1690" t="s">
        <v>106</v>
      </c>
      <c r="F2" s="1691"/>
      <c r="G2" s="1691"/>
      <c r="H2" s="1692"/>
      <c r="I2" s="1686" t="s">
        <v>112</v>
      </c>
      <c r="J2" s="1686" t="s">
        <v>113</v>
      </c>
      <c r="K2" s="1686" t="s">
        <v>114</v>
      </c>
      <c r="L2" s="1686" t="s">
        <v>109</v>
      </c>
      <c r="M2" s="1686" t="s">
        <v>161</v>
      </c>
      <c r="N2" s="1686" t="s">
        <v>110</v>
      </c>
    </row>
    <row r="3" spans="1:14" ht="30" x14ac:dyDescent="0.25">
      <c r="A3" s="1689"/>
      <c r="B3" s="1689"/>
      <c r="C3" s="1689"/>
      <c r="D3" s="1689"/>
      <c r="E3" s="51" t="s">
        <v>107</v>
      </c>
      <c r="F3" s="51" t="s">
        <v>105</v>
      </c>
      <c r="G3" s="52" t="s">
        <v>111</v>
      </c>
      <c r="H3" s="51" t="s">
        <v>108</v>
      </c>
      <c r="I3" s="1687"/>
      <c r="J3" s="1687"/>
      <c r="K3" s="1687"/>
      <c r="L3" s="1687"/>
      <c r="M3" s="1687"/>
      <c r="N3" s="1687"/>
    </row>
    <row r="4" spans="1:14" ht="78.75" x14ac:dyDescent="0.25">
      <c r="A4" s="59">
        <v>1</v>
      </c>
      <c r="B4" s="59" t="s">
        <v>162</v>
      </c>
      <c r="C4" s="59" t="s">
        <v>163</v>
      </c>
      <c r="D4" s="59" t="s">
        <v>164</v>
      </c>
      <c r="E4" s="59" t="s">
        <v>62</v>
      </c>
      <c r="F4" s="59" t="s">
        <v>165</v>
      </c>
      <c r="G4" s="59" t="s">
        <v>166</v>
      </c>
      <c r="H4" s="59" t="s">
        <v>167</v>
      </c>
      <c r="I4" s="60">
        <v>39083</v>
      </c>
      <c r="J4" s="60">
        <v>40816</v>
      </c>
      <c r="K4" s="60" t="s">
        <v>1351</v>
      </c>
      <c r="L4" s="61">
        <v>580232</v>
      </c>
      <c r="M4" s="61">
        <v>580232</v>
      </c>
      <c r="N4" s="61">
        <v>493197.2</v>
      </c>
    </row>
    <row r="5" spans="1:14" ht="112.5" x14ac:dyDescent="0.25">
      <c r="A5" s="59">
        <v>2</v>
      </c>
      <c r="B5" s="59" t="s">
        <v>168</v>
      </c>
      <c r="C5" s="59" t="s">
        <v>169</v>
      </c>
      <c r="D5" s="59" t="s">
        <v>170</v>
      </c>
      <c r="E5" s="59" t="s">
        <v>59</v>
      </c>
      <c r="F5" s="59" t="s">
        <v>171</v>
      </c>
      <c r="G5" s="59" t="s">
        <v>172</v>
      </c>
      <c r="H5" s="59" t="s">
        <v>173</v>
      </c>
      <c r="I5" s="60">
        <v>39083</v>
      </c>
      <c r="J5" s="60">
        <v>41213</v>
      </c>
      <c r="K5" s="60" t="s">
        <v>1352</v>
      </c>
      <c r="L5" s="61">
        <v>15730760</v>
      </c>
      <c r="M5" s="61">
        <v>11202540</v>
      </c>
      <c r="N5" s="61">
        <v>9522159</v>
      </c>
    </row>
    <row r="6" spans="1:14" ht="101.25" x14ac:dyDescent="0.25">
      <c r="A6" s="59">
        <v>3</v>
      </c>
      <c r="B6" s="59" t="s">
        <v>174</v>
      </c>
      <c r="C6" s="59" t="s">
        <v>175</v>
      </c>
      <c r="D6" s="59" t="s">
        <v>176</v>
      </c>
      <c r="E6" s="59" t="s">
        <v>61</v>
      </c>
      <c r="F6" s="59" t="s">
        <v>177</v>
      </c>
      <c r="G6" s="59" t="s">
        <v>178</v>
      </c>
      <c r="H6" s="59" t="s">
        <v>179</v>
      </c>
      <c r="I6" s="60">
        <v>39083</v>
      </c>
      <c r="J6" s="60">
        <v>41455</v>
      </c>
      <c r="K6" s="60" t="s">
        <v>1351</v>
      </c>
      <c r="L6" s="61">
        <v>906428.75</v>
      </c>
      <c r="M6" s="61">
        <v>902768.75</v>
      </c>
      <c r="N6" s="61">
        <v>767353.43</v>
      </c>
    </row>
    <row r="7" spans="1:14" ht="123.75" x14ac:dyDescent="0.25">
      <c r="A7" s="59">
        <v>4</v>
      </c>
      <c r="B7" s="59" t="s">
        <v>180</v>
      </c>
      <c r="C7" s="59" t="s">
        <v>181</v>
      </c>
      <c r="D7" s="59" t="s">
        <v>182</v>
      </c>
      <c r="E7" s="59" t="s">
        <v>69</v>
      </c>
      <c r="F7" s="59" t="s">
        <v>183</v>
      </c>
      <c r="G7" s="59" t="s">
        <v>184</v>
      </c>
      <c r="H7" s="59" t="s">
        <v>185</v>
      </c>
      <c r="I7" s="60">
        <v>39083</v>
      </c>
      <c r="J7" s="60">
        <v>41213</v>
      </c>
      <c r="K7" s="60" t="s">
        <v>1352</v>
      </c>
      <c r="L7" s="61">
        <v>13310377.52</v>
      </c>
      <c r="M7" s="61">
        <v>11228000</v>
      </c>
      <c r="N7" s="61">
        <v>9543800</v>
      </c>
    </row>
    <row r="8" spans="1:14" ht="101.25" x14ac:dyDescent="0.25">
      <c r="A8" s="59">
        <v>5</v>
      </c>
      <c r="B8" s="59" t="s">
        <v>186</v>
      </c>
      <c r="C8" s="59" t="s">
        <v>187</v>
      </c>
      <c r="D8" s="59" t="s">
        <v>188</v>
      </c>
      <c r="E8" s="59" t="s">
        <v>60</v>
      </c>
      <c r="F8" s="59" t="s">
        <v>189</v>
      </c>
      <c r="G8" s="59" t="s">
        <v>190</v>
      </c>
      <c r="H8" s="59" t="s">
        <v>191</v>
      </c>
      <c r="I8" s="60">
        <v>39083</v>
      </c>
      <c r="J8" s="60">
        <v>41152</v>
      </c>
      <c r="K8" s="60" t="s">
        <v>1351</v>
      </c>
      <c r="L8" s="61">
        <v>1517474.06</v>
      </c>
      <c r="M8" s="61">
        <v>1517474.06</v>
      </c>
      <c r="N8" s="61">
        <v>1289852.95</v>
      </c>
    </row>
    <row r="9" spans="1:14" ht="78.75" x14ac:dyDescent="0.25">
      <c r="A9" s="59">
        <v>6</v>
      </c>
      <c r="B9" s="59" t="s">
        <v>192</v>
      </c>
      <c r="C9" s="59" t="s">
        <v>193</v>
      </c>
      <c r="D9" s="59" t="s">
        <v>194</v>
      </c>
      <c r="E9" s="59" t="s">
        <v>62</v>
      </c>
      <c r="F9" s="59" t="s">
        <v>195</v>
      </c>
      <c r="G9" s="59" t="s">
        <v>196</v>
      </c>
      <c r="H9" s="59" t="s">
        <v>197</v>
      </c>
      <c r="I9" s="60">
        <v>39083</v>
      </c>
      <c r="J9" s="60">
        <v>42004</v>
      </c>
      <c r="K9" s="60" t="s">
        <v>1353</v>
      </c>
      <c r="L9" s="61">
        <v>25365481.899999999</v>
      </c>
      <c r="M9" s="61">
        <v>25097987.07</v>
      </c>
      <c r="N9" s="61">
        <v>21333289.010000002</v>
      </c>
    </row>
    <row r="10" spans="1:14" ht="90" x14ac:dyDescent="0.25">
      <c r="A10" s="59">
        <v>7</v>
      </c>
      <c r="B10" s="59" t="s">
        <v>198</v>
      </c>
      <c r="C10" s="59" t="s">
        <v>199</v>
      </c>
      <c r="D10" s="59" t="s">
        <v>152</v>
      </c>
      <c r="E10" s="59" t="s">
        <v>60</v>
      </c>
      <c r="F10" s="59" t="s">
        <v>200</v>
      </c>
      <c r="G10" s="59" t="s">
        <v>201</v>
      </c>
      <c r="H10" s="59" t="s">
        <v>202</v>
      </c>
      <c r="I10" s="60">
        <v>39083</v>
      </c>
      <c r="J10" s="60">
        <v>41060</v>
      </c>
      <c r="K10" s="60" t="s">
        <v>1354</v>
      </c>
      <c r="L10" s="61">
        <v>11243000</v>
      </c>
      <c r="M10" s="61">
        <v>11243000</v>
      </c>
      <c r="N10" s="61">
        <v>9556550</v>
      </c>
    </row>
    <row r="11" spans="1:14" ht="101.25" x14ac:dyDescent="0.25">
      <c r="A11" s="59">
        <v>8</v>
      </c>
      <c r="B11" s="59" t="s">
        <v>203</v>
      </c>
      <c r="C11" s="59" t="s">
        <v>204</v>
      </c>
      <c r="D11" s="59" t="s">
        <v>205</v>
      </c>
      <c r="E11" s="59" t="s">
        <v>64</v>
      </c>
      <c r="F11" s="59" t="s">
        <v>206</v>
      </c>
      <c r="G11" s="59" t="s">
        <v>207</v>
      </c>
      <c r="H11" s="59" t="s">
        <v>208</v>
      </c>
      <c r="I11" s="60">
        <v>40326</v>
      </c>
      <c r="J11" s="60">
        <v>41578</v>
      </c>
      <c r="K11" s="60" t="s">
        <v>1355</v>
      </c>
      <c r="L11" s="61">
        <v>11610386</v>
      </c>
      <c r="M11" s="61">
        <v>11243000</v>
      </c>
      <c r="N11" s="61">
        <v>9556550</v>
      </c>
    </row>
    <row r="12" spans="1:14" ht="56.25" x14ac:dyDescent="0.25">
      <c r="A12" s="59">
        <v>9</v>
      </c>
      <c r="B12" s="59" t="s">
        <v>209</v>
      </c>
      <c r="C12" s="59" t="s">
        <v>210</v>
      </c>
      <c r="D12" s="59" t="s">
        <v>211</v>
      </c>
      <c r="E12" s="59" t="s">
        <v>63</v>
      </c>
      <c r="F12" s="59" t="s">
        <v>212</v>
      </c>
      <c r="G12" s="59" t="s">
        <v>213</v>
      </c>
      <c r="H12" s="59" t="s">
        <v>214</v>
      </c>
      <c r="I12" s="60">
        <v>39083</v>
      </c>
      <c r="J12" s="60">
        <v>40816</v>
      </c>
      <c r="K12" s="60" t="s">
        <v>1351</v>
      </c>
      <c r="L12" s="61">
        <v>2126740.2599999998</v>
      </c>
      <c r="M12" s="61">
        <v>2126740.2599999998</v>
      </c>
      <c r="N12" s="61">
        <v>1807729.22</v>
      </c>
    </row>
    <row r="13" spans="1:14" ht="123.75" x14ac:dyDescent="0.25">
      <c r="A13" s="59">
        <v>10</v>
      </c>
      <c r="B13" s="59" t="s">
        <v>215</v>
      </c>
      <c r="C13" s="59" t="s">
        <v>216</v>
      </c>
      <c r="D13" s="59" t="s">
        <v>217</v>
      </c>
      <c r="E13" s="59" t="s">
        <v>64</v>
      </c>
      <c r="F13" s="59" t="s">
        <v>218</v>
      </c>
      <c r="G13" s="59" t="s">
        <v>219</v>
      </c>
      <c r="H13" s="59" t="s">
        <v>220</v>
      </c>
      <c r="I13" s="60">
        <v>39083</v>
      </c>
      <c r="J13" s="60">
        <v>41090</v>
      </c>
      <c r="K13" s="60" t="s">
        <v>1351</v>
      </c>
      <c r="L13" s="61">
        <v>3093883.18</v>
      </c>
      <c r="M13" s="61">
        <v>3075461.18</v>
      </c>
      <c r="N13" s="61">
        <v>2614142</v>
      </c>
    </row>
    <row r="14" spans="1:14" ht="101.25" x14ac:dyDescent="0.25">
      <c r="A14" s="59">
        <v>11</v>
      </c>
      <c r="B14" s="59" t="s">
        <v>221</v>
      </c>
      <c r="C14" s="59" t="s">
        <v>222</v>
      </c>
      <c r="D14" s="59" t="s">
        <v>223</v>
      </c>
      <c r="E14" s="59" t="s">
        <v>62</v>
      </c>
      <c r="F14" s="59" t="s">
        <v>224</v>
      </c>
      <c r="G14" s="59" t="s">
        <v>225</v>
      </c>
      <c r="H14" s="59" t="s">
        <v>226</v>
      </c>
      <c r="I14" s="60">
        <v>39083</v>
      </c>
      <c r="J14" s="60">
        <v>41274</v>
      </c>
      <c r="K14" s="60" t="s">
        <v>1351</v>
      </c>
      <c r="L14" s="61">
        <v>1139627.8700000001</v>
      </c>
      <c r="M14" s="61">
        <v>954698.4</v>
      </c>
      <c r="N14" s="61">
        <v>811493.64</v>
      </c>
    </row>
    <row r="15" spans="1:14" ht="101.25" x14ac:dyDescent="0.25">
      <c r="A15" s="59">
        <v>12</v>
      </c>
      <c r="B15" s="59" t="s">
        <v>227</v>
      </c>
      <c r="C15" s="59" t="s">
        <v>228</v>
      </c>
      <c r="D15" s="59" t="s">
        <v>229</v>
      </c>
      <c r="E15" s="59" t="s">
        <v>61</v>
      </c>
      <c r="F15" s="59" t="s">
        <v>230</v>
      </c>
      <c r="G15" s="59" t="s">
        <v>231</v>
      </c>
      <c r="H15" s="59" t="s">
        <v>232</v>
      </c>
      <c r="I15" s="60">
        <v>39083</v>
      </c>
      <c r="J15" s="60">
        <v>40939</v>
      </c>
      <c r="K15" s="60" t="s">
        <v>1351</v>
      </c>
      <c r="L15" s="61">
        <v>2463850.39</v>
      </c>
      <c r="M15" s="61">
        <v>2463850.39</v>
      </c>
      <c r="N15" s="61">
        <v>2094272.83</v>
      </c>
    </row>
    <row r="16" spans="1:14" ht="112.5" x14ac:dyDescent="0.25">
      <c r="A16" s="59">
        <v>13</v>
      </c>
      <c r="B16" s="59" t="s">
        <v>233</v>
      </c>
      <c r="C16" s="59" t="s">
        <v>234</v>
      </c>
      <c r="D16" s="59" t="s">
        <v>235</v>
      </c>
      <c r="E16" s="59" t="s">
        <v>62</v>
      </c>
      <c r="F16" s="59" t="s">
        <v>195</v>
      </c>
      <c r="G16" s="59" t="s">
        <v>236</v>
      </c>
      <c r="H16" s="59" t="s">
        <v>237</v>
      </c>
      <c r="I16" s="60">
        <v>39083</v>
      </c>
      <c r="J16" s="60">
        <v>41547</v>
      </c>
      <c r="K16" s="60" t="s">
        <v>1351</v>
      </c>
      <c r="L16" s="61">
        <v>1981358.86</v>
      </c>
      <c r="M16" s="61">
        <v>1977484.36</v>
      </c>
      <c r="N16" s="61">
        <v>1680861.7</v>
      </c>
    </row>
    <row r="17" spans="1:14" ht="78.75" x14ac:dyDescent="0.25">
      <c r="A17" s="59">
        <v>14</v>
      </c>
      <c r="B17" s="59" t="s">
        <v>238</v>
      </c>
      <c r="C17" s="59" t="s">
        <v>239</v>
      </c>
      <c r="D17" s="59" t="s">
        <v>240</v>
      </c>
      <c r="E17" s="59" t="s">
        <v>62</v>
      </c>
      <c r="F17" s="59" t="s">
        <v>241</v>
      </c>
      <c r="G17" s="59" t="s">
        <v>242</v>
      </c>
      <c r="H17" s="59" t="s">
        <v>243</v>
      </c>
      <c r="I17" s="60">
        <v>39083</v>
      </c>
      <c r="J17" s="60">
        <v>41425</v>
      </c>
      <c r="K17" s="60" t="s">
        <v>1351</v>
      </c>
      <c r="L17" s="61">
        <v>1786748.94</v>
      </c>
      <c r="M17" s="61">
        <v>1626868.79</v>
      </c>
      <c r="N17" s="61">
        <v>1382838.47</v>
      </c>
    </row>
    <row r="18" spans="1:14" ht="101.25" x14ac:dyDescent="0.25">
      <c r="A18" s="59">
        <v>15</v>
      </c>
      <c r="B18" s="59" t="s">
        <v>244</v>
      </c>
      <c r="C18" s="59" t="s">
        <v>245</v>
      </c>
      <c r="D18" s="59" t="s">
        <v>246</v>
      </c>
      <c r="E18" s="59" t="s">
        <v>71</v>
      </c>
      <c r="F18" s="59" t="s">
        <v>247</v>
      </c>
      <c r="G18" s="59" t="s">
        <v>248</v>
      </c>
      <c r="H18" s="59" t="s">
        <v>249</v>
      </c>
      <c r="I18" s="60">
        <v>39083</v>
      </c>
      <c r="J18" s="60">
        <v>41090</v>
      </c>
      <c r="K18" s="60" t="s">
        <v>1351</v>
      </c>
      <c r="L18" s="61">
        <v>4158523</v>
      </c>
      <c r="M18" s="61">
        <v>4158523</v>
      </c>
      <c r="N18" s="61">
        <v>3534744.55</v>
      </c>
    </row>
    <row r="19" spans="1:14" ht="78.75" x14ac:dyDescent="0.25">
      <c r="A19" s="59">
        <v>16</v>
      </c>
      <c r="B19" s="59" t="s">
        <v>250</v>
      </c>
      <c r="C19" s="59" t="s">
        <v>251</v>
      </c>
      <c r="D19" s="59" t="s">
        <v>252</v>
      </c>
      <c r="E19" s="59" t="s">
        <v>71</v>
      </c>
      <c r="F19" s="59" t="s">
        <v>253</v>
      </c>
      <c r="G19" s="59" t="s">
        <v>254</v>
      </c>
      <c r="H19" s="59" t="s">
        <v>255</v>
      </c>
      <c r="I19" s="60">
        <v>39083</v>
      </c>
      <c r="J19" s="60">
        <v>41670</v>
      </c>
      <c r="K19" s="60" t="s">
        <v>1351</v>
      </c>
      <c r="L19" s="61">
        <v>1889386.11</v>
      </c>
      <c r="M19" s="61">
        <v>1864225</v>
      </c>
      <c r="N19" s="61">
        <v>1584591.25</v>
      </c>
    </row>
    <row r="20" spans="1:14" ht="90" x14ac:dyDescent="0.25">
      <c r="A20" s="59">
        <v>17</v>
      </c>
      <c r="B20" s="59" t="s">
        <v>256</v>
      </c>
      <c r="C20" s="59" t="s">
        <v>257</v>
      </c>
      <c r="D20" s="59" t="s">
        <v>258</v>
      </c>
      <c r="E20" s="59" t="s">
        <v>59</v>
      </c>
      <c r="F20" s="59" t="s">
        <v>259</v>
      </c>
      <c r="G20" s="59" t="s">
        <v>260</v>
      </c>
      <c r="H20" s="59" t="s">
        <v>261</v>
      </c>
      <c r="I20" s="60">
        <v>39083</v>
      </c>
      <c r="J20" s="60">
        <v>41790</v>
      </c>
      <c r="K20" s="60" t="s">
        <v>1351</v>
      </c>
      <c r="L20" s="61">
        <v>6008563.3099999996</v>
      </c>
      <c r="M20" s="61">
        <v>4780269.0999999996</v>
      </c>
      <c r="N20" s="61">
        <v>4063228.73</v>
      </c>
    </row>
    <row r="21" spans="1:14" ht="101.25" x14ac:dyDescent="0.25">
      <c r="A21" s="59">
        <v>18</v>
      </c>
      <c r="B21" s="59" t="s">
        <v>262</v>
      </c>
      <c r="C21" s="59" t="s">
        <v>263</v>
      </c>
      <c r="D21" s="59" t="s">
        <v>264</v>
      </c>
      <c r="E21" s="59" t="s">
        <v>265</v>
      </c>
      <c r="F21" s="59" t="s">
        <v>266</v>
      </c>
      <c r="G21" s="59" t="s">
        <v>267</v>
      </c>
      <c r="H21" s="59" t="s">
        <v>268</v>
      </c>
      <c r="I21" s="60">
        <v>39083</v>
      </c>
      <c r="J21" s="60">
        <v>41213</v>
      </c>
      <c r="K21" s="60" t="s">
        <v>1351</v>
      </c>
      <c r="L21" s="61">
        <v>3464914.05</v>
      </c>
      <c r="M21" s="61">
        <v>2470302.0499999998</v>
      </c>
      <c r="N21" s="61">
        <v>2099756.7400000002</v>
      </c>
    </row>
    <row r="22" spans="1:14" ht="123.75" x14ac:dyDescent="0.25">
      <c r="A22" s="59">
        <v>19</v>
      </c>
      <c r="B22" s="59" t="s">
        <v>269</v>
      </c>
      <c r="C22" s="59" t="s">
        <v>270</v>
      </c>
      <c r="D22" s="59" t="s">
        <v>271</v>
      </c>
      <c r="E22" s="59" t="s">
        <v>61</v>
      </c>
      <c r="F22" s="59" t="s">
        <v>272</v>
      </c>
      <c r="G22" s="59" t="s">
        <v>273</v>
      </c>
      <c r="H22" s="59" t="s">
        <v>274</v>
      </c>
      <c r="I22" s="60">
        <v>39083</v>
      </c>
      <c r="J22" s="60">
        <v>41639</v>
      </c>
      <c r="K22" s="60" t="s">
        <v>1351</v>
      </c>
      <c r="L22" s="61">
        <v>937362.03</v>
      </c>
      <c r="M22" s="61">
        <v>937362.03</v>
      </c>
      <c r="N22" s="61">
        <v>796757.71</v>
      </c>
    </row>
    <row r="23" spans="1:14" ht="78.75" x14ac:dyDescent="0.25">
      <c r="A23" s="59">
        <v>20</v>
      </c>
      <c r="B23" s="59" t="s">
        <v>275</v>
      </c>
      <c r="C23" s="59" t="s">
        <v>276</v>
      </c>
      <c r="D23" s="59" t="s">
        <v>277</v>
      </c>
      <c r="E23" s="59" t="s">
        <v>63</v>
      </c>
      <c r="F23" s="59" t="s">
        <v>278</v>
      </c>
      <c r="G23" s="59" t="s">
        <v>279</v>
      </c>
      <c r="H23" s="59" t="s">
        <v>280</v>
      </c>
      <c r="I23" s="60">
        <v>39083</v>
      </c>
      <c r="J23" s="60">
        <v>41090</v>
      </c>
      <c r="K23" s="60" t="s">
        <v>1351</v>
      </c>
      <c r="L23" s="61">
        <v>1663213.74</v>
      </c>
      <c r="M23" s="61">
        <v>1663213.74</v>
      </c>
      <c r="N23" s="61">
        <v>1413731.67</v>
      </c>
    </row>
    <row r="24" spans="1:14" ht="78.75" x14ac:dyDescent="0.25">
      <c r="A24" s="59">
        <v>21</v>
      </c>
      <c r="B24" s="59" t="s">
        <v>281</v>
      </c>
      <c r="C24" s="59" t="s">
        <v>282</v>
      </c>
      <c r="D24" s="59" t="s">
        <v>283</v>
      </c>
      <c r="E24" s="59" t="s">
        <v>70</v>
      </c>
      <c r="F24" s="59" t="s">
        <v>284</v>
      </c>
      <c r="G24" s="59" t="s">
        <v>285</v>
      </c>
      <c r="H24" s="59" t="s">
        <v>286</v>
      </c>
      <c r="I24" s="60">
        <v>39083</v>
      </c>
      <c r="J24" s="60">
        <v>40968</v>
      </c>
      <c r="K24" s="60" t="s">
        <v>1351</v>
      </c>
      <c r="L24" s="61">
        <v>660657.21</v>
      </c>
      <c r="M24" s="61">
        <v>488720.48</v>
      </c>
      <c r="N24" s="61">
        <v>415412.4</v>
      </c>
    </row>
    <row r="25" spans="1:14" ht="123.75" x14ac:dyDescent="0.25">
      <c r="A25" s="59">
        <v>22</v>
      </c>
      <c r="B25" s="59" t="s">
        <v>287</v>
      </c>
      <c r="C25" s="59" t="s">
        <v>288</v>
      </c>
      <c r="D25" s="59" t="s">
        <v>289</v>
      </c>
      <c r="E25" s="59" t="s">
        <v>68</v>
      </c>
      <c r="F25" s="59" t="s">
        <v>290</v>
      </c>
      <c r="G25" s="59" t="s">
        <v>291</v>
      </c>
      <c r="H25" s="59" t="s">
        <v>292</v>
      </c>
      <c r="I25" s="60">
        <v>39083</v>
      </c>
      <c r="J25" s="60">
        <v>40602</v>
      </c>
      <c r="K25" s="60" t="s">
        <v>1351</v>
      </c>
      <c r="L25" s="61">
        <v>1178992.25</v>
      </c>
      <c r="M25" s="61">
        <v>967761.31</v>
      </c>
      <c r="N25" s="61">
        <v>822597.11</v>
      </c>
    </row>
    <row r="26" spans="1:14" ht="90" x14ac:dyDescent="0.25">
      <c r="A26" s="59">
        <v>23</v>
      </c>
      <c r="B26" s="59" t="s">
        <v>293</v>
      </c>
      <c r="C26" s="59" t="s">
        <v>294</v>
      </c>
      <c r="D26" s="59" t="s">
        <v>295</v>
      </c>
      <c r="E26" s="59" t="s">
        <v>70</v>
      </c>
      <c r="F26" s="59" t="s">
        <v>296</v>
      </c>
      <c r="G26" s="59" t="s">
        <v>297</v>
      </c>
      <c r="H26" s="59" t="s">
        <v>298</v>
      </c>
      <c r="I26" s="60">
        <v>39083</v>
      </c>
      <c r="J26" s="60">
        <v>40999</v>
      </c>
      <c r="K26" s="60" t="s">
        <v>1351</v>
      </c>
      <c r="L26" s="61">
        <v>2916589.72</v>
      </c>
      <c r="M26" s="61">
        <v>2687361.67</v>
      </c>
      <c r="N26" s="61">
        <v>2284257.41</v>
      </c>
    </row>
    <row r="27" spans="1:14" ht="90" x14ac:dyDescent="0.25">
      <c r="A27" s="59">
        <v>24</v>
      </c>
      <c r="B27" s="59" t="s">
        <v>299</v>
      </c>
      <c r="C27" s="59" t="s">
        <v>300</v>
      </c>
      <c r="D27" s="59" t="s">
        <v>301</v>
      </c>
      <c r="E27" s="59" t="s">
        <v>69</v>
      </c>
      <c r="F27" s="59" t="s">
        <v>302</v>
      </c>
      <c r="G27" s="59" t="s">
        <v>303</v>
      </c>
      <c r="H27" s="59" t="s">
        <v>304</v>
      </c>
      <c r="I27" s="60">
        <v>39083</v>
      </c>
      <c r="J27" s="60">
        <v>41274</v>
      </c>
      <c r="K27" s="60" t="s">
        <v>1351</v>
      </c>
      <c r="L27" s="61">
        <v>1224278</v>
      </c>
      <c r="M27" s="61">
        <v>1222448</v>
      </c>
      <c r="N27" s="61">
        <v>1039080.8</v>
      </c>
    </row>
    <row r="28" spans="1:14" ht="112.5" x14ac:dyDescent="0.25">
      <c r="A28" s="59">
        <v>25</v>
      </c>
      <c r="B28" s="59" t="s">
        <v>305</v>
      </c>
      <c r="C28" s="59" t="s">
        <v>306</v>
      </c>
      <c r="D28" s="59" t="s">
        <v>307</v>
      </c>
      <c r="E28" s="59" t="s">
        <v>56</v>
      </c>
      <c r="F28" s="59" t="s">
        <v>308</v>
      </c>
      <c r="G28" s="59" t="s">
        <v>309</v>
      </c>
      <c r="H28" s="59" t="s">
        <v>310</v>
      </c>
      <c r="I28" s="60">
        <v>39083</v>
      </c>
      <c r="J28" s="60">
        <v>40877</v>
      </c>
      <c r="K28" s="60" t="s">
        <v>1351</v>
      </c>
      <c r="L28" s="61">
        <v>833227.34</v>
      </c>
      <c r="M28" s="61">
        <v>823467.34</v>
      </c>
      <c r="N28" s="61">
        <v>699947.23</v>
      </c>
    </row>
    <row r="29" spans="1:14" ht="90" x14ac:dyDescent="0.25">
      <c r="A29" s="59">
        <v>26</v>
      </c>
      <c r="B29" s="59" t="s">
        <v>311</v>
      </c>
      <c r="C29" s="59" t="s">
        <v>312</v>
      </c>
      <c r="D29" s="59" t="s">
        <v>313</v>
      </c>
      <c r="E29" s="59" t="s">
        <v>70</v>
      </c>
      <c r="F29" s="59" t="s">
        <v>314</v>
      </c>
      <c r="G29" s="59" t="s">
        <v>315</v>
      </c>
      <c r="H29" s="59" t="s">
        <v>316</v>
      </c>
      <c r="I29" s="60">
        <v>39083</v>
      </c>
      <c r="J29" s="60">
        <v>41060</v>
      </c>
      <c r="K29" s="60" t="s">
        <v>1351</v>
      </c>
      <c r="L29" s="61">
        <v>698952.14</v>
      </c>
      <c r="M29" s="61">
        <v>698952.14</v>
      </c>
      <c r="N29" s="61">
        <v>594109.31000000006</v>
      </c>
    </row>
    <row r="30" spans="1:14" ht="101.25" x14ac:dyDescent="0.25">
      <c r="A30" s="59">
        <v>27</v>
      </c>
      <c r="B30" s="59" t="s">
        <v>317</v>
      </c>
      <c r="C30" s="59" t="s">
        <v>318</v>
      </c>
      <c r="D30" s="59" t="s">
        <v>319</v>
      </c>
      <c r="E30" s="59" t="s">
        <v>60</v>
      </c>
      <c r="F30" s="59" t="s">
        <v>320</v>
      </c>
      <c r="G30" s="59" t="s">
        <v>321</v>
      </c>
      <c r="H30" s="59" t="s">
        <v>322</v>
      </c>
      <c r="I30" s="60">
        <v>39083</v>
      </c>
      <c r="J30" s="60">
        <v>40908</v>
      </c>
      <c r="K30" s="60" t="s">
        <v>1351</v>
      </c>
      <c r="L30" s="61">
        <v>250000</v>
      </c>
      <c r="M30" s="61">
        <v>250000</v>
      </c>
      <c r="N30" s="61">
        <v>212500</v>
      </c>
    </row>
    <row r="31" spans="1:14" ht="101.25" x14ac:dyDescent="0.25">
      <c r="A31" s="59">
        <v>28</v>
      </c>
      <c r="B31" s="59" t="s">
        <v>323</v>
      </c>
      <c r="C31" s="59" t="s">
        <v>324</v>
      </c>
      <c r="D31" s="59" t="s">
        <v>325</v>
      </c>
      <c r="E31" s="59" t="s">
        <v>61</v>
      </c>
      <c r="F31" s="59" t="s">
        <v>326</v>
      </c>
      <c r="G31" s="59" t="s">
        <v>327</v>
      </c>
      <c r="H31" s="59" t="s">
        <v>328</v>
      </c>
      <c r="I31" s="60">
        <v>39083</v>
      </c>
      <c r="J31" s="60">
        <v>41197</v>
      </c>
      <c r="K31" s="60" t="s">
        <v>1351</v>
      </c>
      <c r="L31" s="61">
        <v>894250.1</v>
      </c>
      <c r="M31" s="61">
        <v>809005.04</v>
      </c>
      <c r="N31" s="61">
        <v>687654.28</v>
      </c>
    </row>
    <row r="32" spans="1:14" ht="67.5" x14ac:dyDescent="0.25">
      <c r="A32" s="59">
        <v>29</v>
      </c>
      <c r="B32" s="59" t="s">
        <v>329</v>
      </c>
      <c r="C32" s="59" t="s">
        <v>330</v>
      </c>
      <c r="D32" s="59" t="s">
        <v>331</v>
      </c>
      <c r="E32" s="59" t="s">
        <v>70</v>
      </c>
      <c r="F32" s="59" t="s">
        <v>332</v>
      </c>
      <c r="G32" s="59" t="s">
        <v>333</v>
      </c>
      <c r="H32" s="59" t="s">
        <v>334</v>
      </c>
      <c r="I32" s="60">
        <v>39083</v>
      </c>
      <c r="J32" s="60">
        <v>41364</v>
      </c>
      <c r="K32" s="60" t="s">
        <v>1351</v>
      </c>
      <c r="L32" s="61">
        <v>1192541.75</v>
      </c>
      <c r="M32" s="61">
        <v>1149841.75</v>
      </c>
      <c r="N32" s="61">
        <v>977365.48</v>
      </c>
    </row>
    <row r="33" spans="1:14" ht="101.25" x14ac:dyDescent="0.25">
      <c r="A33" s="59">
        <v>30</v>
      </c>
      <c r="B33" s="59" t="s">
        <v>335</v>
      </c>
      <c r="C33" s="59" t="s">
        <v>336</v>
      </c>
      <c r="D33" s="59" t="s">
        <v>337</v>
      </c>
      <c r="E33" s="59" t="s">
        <v>61</v>
      </c>
      <c r="F33" s="59" t="s">
        <v>338</v>
      </c>
      <c r="G33" s="59" t="s">
        <v>339</v>
      </c>
      <c r="H33" s="59" t="s">
        <v>340</v>
      </c>
      <c r="I33" s="60">
        <v>39083</v>
      </c>
      <c r="J33" s="60">
        <v>40877</v>
      </c>
      <c r="K33" s="60" t="s">
        <v>1351</v>
      </c>
      <c r="L33" s="61">
        <v>619575.02</v>
      </c>
      <c r="M33" s="61">
        <v>619575.02</v>
      </c>
      <c r="N33" s="61">
        <v>526638.77</v>
      </c>
    </row>
    <row r="34" spans="1:14" ht="135" x14ac:dyDescent="0.25">
      <c r="A34" s="59">
        <v>31</v>
      </c>
      <c r="B34" s="59" t="s">
        <v>341</v>
      </c>
      <c r="C34" s="59" t="s">
        <v>342</v>
      </c>
      <c r="D34" s="59" t="s">
        <v>343</v>
      </c>
      <c r="E34" s="59" t="s">
        <v>66</v>
      </c>
      <c r="F34" s="59" t="s">
        <v>344</v>
      </c>
      <c r="G34" s="59" t="s">
        <v>345</v>
      </c>
      <c r="H34" s="59" t="s">
        <v>346</v>
      </c>
      <c r="I34" s="60">
        <v>39083</v>
      </c>
      <c r="J34" s="60">
        <v>41274</v>
      </c>
      <c r="K34" s="60" t="s">
        <v>1351</v>
      </c>
      <c r="L34" s="61">
        <v>1674180.84</v>
      </c>
      <c r="M34" s="61">
        <v>1674180.84</v>
      </c>
      <c r="N34" s="61">
        <v>1423053.71</v>
      </c>
    </row>
    <row r="35" spans="1:14" ht="135" x14ac:dyDescent="0.25">
      <c r="A35" s="59">
        <v>32</v>
      </c>
      <c r="B35" s="59" t="s">
        <v>347</v>
      </c>
      <c r="C35" s="59" t="s">
        <v>348</v>
      </c>
      <c r="D35" s="59" t="s">
        <v>349</v>
      </c>
      <c r="E35" s="59" t="s">
        <v>61</v>
      </c>
      <c r="F35" s="59" t="s">
        <v>350</v>
      </c>
      <c r="G35" s="59" t="s">
        <v>351</v>
      </c>
      <c r="H35" s="59" t="s">
        <v>352</v>
      </c>
      <c r="I35" s="60">
        <v>39083</v>
      </c>
      <c r="J35" s="60">
        <v>41425</v>
      </c>
      <c r="K35" s="60" t="s">
        <v>1351</v>
      </c>
      <c r="L35" s="61">
        <v>2823977.95</v>
      </c>
      <c r="M35" s="61">
        <v>2772317.95</v>
      </c>
      <c r="N35" s="61">
        <v>2356470.25</v>
      </c>
    </row>
    <row r="36" spans="1:14" ht="90" x14ac:dyDescent="0.25">
      <c r="A36" s="59">
        <v>33</v>
      </c>
      <c r="B36" s="59" t="s">
        <v>353</v>
      </c>
      <c r="C36" s="59" t="s">
        <v>354</v>
      </c>
      <c r="D36" s="59" t="s">
        <v>355</v>
      </c>
      <c r="E36" s="59" t="s">
        <v>57</v>
      </c>
      <c r="F36" s="59" t="s">
        <v>356</v>
      </c>
      <c r="G36" s="59" t="s">
        <v>357</v>
      </c>
      <c r="H36" s="59" t="s">
        <v>358</v>
      </c>
      <c r="I36" s="60">
        <v>39083</v>
      </c>
      <c r="J36" s="60">
        <v>40816</v>
      </c>
      <c r="K36" s="60" t="s">
        <v>1351</v>
      </c>
      <c r="L36" s="61">
        <v>3265155.08</v>
      </c>
      <c r="M36" s="61">
        <v>3265155.08</v>
      </c>
      <c r="N36" s="61">
        <v>2775381.81</v>
      </c>
    </row>
    <row r="37" spans="1:14" ht="90" x14ac:dyDescent="0.25">
      <c r="A37" s="59">
        <v>34</v>
      </c>
      <c r="B37" s="59" t="s">
        <v>359</v>
      </c>
      <c r="C37" s="59" t="s">
        <v>360</v>
      </c>
      <c r="D37" s="59" t="s">
        <v>361</v>
      </c>
      <c r="E37" s="59" t="s">
        <v>70</v>
      </c>
      <c r="F37" s="59" t="s">
        <v>362</v>
      </c>
      <c r="G37" s="59" t="s">
        <v>363</v>
      </c>
      <c r="H37" s="59" t="s">
        <v>364</v>
      </c>
      <c r="I37" s="60">
        <v>39083</v>
      </c>
      <c r="J37" s="60">
        <v>40999</v>
      </c>
      <c r="K37" s="60" t="s">
        <v>1351</v>
      </c>
      <c r="L37" s="61">
        <v>693672.99</v>
      </c>
      <c r="M37" s="61">
        <v>693672.99</v>
      </c>
      <c r="N37" s="61">
        <v>589622.04</v>
      </c>
    </row>
    <row r="38" spans="1:14" ht="101.25" x14ac:dyDescent="0.25">
      <c r="A38" s="59">
        <v>35</v>
      </c>
      <c r="B38" s="59" t="s">
        <v>365</v>
      </c>
      <c r="C38" s="59" t="s">
        <v>366</v>
      </c>
      <c r="D38" s="59" t="s">
        <v>367</v>
      </c>
      <c r="E38" s="59" t="s">
        <v>68</v>
      </c>
      <c r="F38" s="59" t="s">
        <v>368</v>
      </c>
      <c r="G38" s="59" t="s">
        <v>369</v>
      </c>
      <c r="H38" s="59" t="s">
        <v>370</v>
      </c>
      <c r="I38" s="60">
        <v>39083</v>
      </c>
      <c r="J38" s="60">
        <v>41182</v>
      </c>
      <c r="K38" s="60" t="s">
        <v>1351</v>
      </c>
      <c r="L38" s="61">
        <v>898538</v>
      </c>
      <c r="M38" s="61">
        <v>898538</v>
      </c>
      <c r="N38" s="61">
        <v>763757.3</v>
      </c>
    </row>
    <row r="39" spans="1:14" ht="90" x14ac:dyDescent="0.25">
      <c r="A39" s="59">
        <v>36</v>
      </c>
      <c r="B39" s="59" t="s">
        <v>371</v>
      </c>
      <c r="C39" s="59" t="s">
        <v>372</v>
      </c>
      <c r="D39" s="59" t="s">
        <v>211</v>
      </c>
      <c r="E39" s="59" t="s">
        <v>57</v>
      </c>
      <c r="F39" s="59" t="s">
        <v>373</v>
      </c>
      <c r="G39" s="59" t="s">
        <v>374</v>
      </c>
      <c r="H39" s="59" t="s">
        <v>375</v>
      </c>
      <c r="I39" s="60">
        <v>39083</v>
      </c>
      <c r="J39" s="60">
        <v>40877</v>
      </c>
      <c r="K39" s="60" t="s">
        <v>1351</v>
      </c>
      <c r="L39" s="61">
        <v>6215220</v>
      </c>
      <c r="M39" s="61">
        <v>6215220</v>
      </c>
      <c r="N39" s="61">
        <v>5282937</v>
      </c>
    </row>
    <row r="40" spans="1:14" ht="101.25" x14ac:dyDescent="0.25">
      <c r="A40" s="59">
        <v>37</v>
      </c>
      <c r="B40" s="59" t="s">
        <v>376</v>
      </c>
      <c r="C40" s="59" t="s">
        <v>377</v>
      </c>
      <c r="D40" s="59" t="s">
        <v>378</v>
      </c>
      <c r="E40" s="59" t="s">
        <v>66</v>
      </c>
      <c r="F40" s="59" t="s">
        <v>379</v>
      </c>
      <c r="G40" s="59" t="s">
        <v>380</v>
      </c>
      <c r="H40" s="59" t="s">
        <v>381</v>
      </c>
      <c r="I40" s="60">
        <v>39083</v>
      </c>
      <c r="J40" s="60">
        <v>41274</v>
      </c>
      <c r="K40" s="60" t="s">
        <v>1351</v>
      </c>
      <c r="L40" s="61">
        <v>1189671.21</v>
      </c>
      <c r="M40" s="61">
        <v>920579.95</v>
      </c>
      <c r="N40" s="61">
        <v>782492.95</v>
      </c>
    </row>
    <row r="41" spans="1:14" ht="78.75" x14ac:dyDescent="0.25">
      <c r="A41" s="59">
        <v>38</v>
      </c>
      <c r="B41" s="59" t="s">
        <v>382</v>
      </c>
      <c r="C41" s="59" t="s">
        <v>383</v>
      </c>
      <c r="D41" s="59" t="s">
        <v>384</v>
      </c>
      <c r="E41" s="59" t="s">
        <v>58</v>
      </c>
      <c r="F41" s="59" t="s">
        <v>385</v>
      </c>
      <c r="G41" s="59" t="s">
        <v>386</v>
      </c>
      <c r="H41" s="59" t="s">
        <v>387</v>
      </c>
      <c r="I41" s="60">
        <v>39083</v>
      </c>
      <c r="J41" s="60">
        <v>41455</v>
      </c>
      <c r="K41" s="60" t="s">
        <v>1351</v>
      </c>
      <c r="L41" s="61">
        <v>330685.5</v>
      </c>
      <c r="M41" s="61">
        <v>330685.5</v>
      </c>
      <c r="N41" s="61">
        <v>281082.67</v>
      </c>
    </row>
    <row r="42" spans="1:14" ht="157.5" x14ac:dyDescent="0.25">
      <c r="A42" s="59">
        <v>39</v>
      </c>
      <c r="B42" s="59" t="s">
        <v>388</v>
      </c>
      <c r="C42" s="59" t="s">
        <v>389</v>
      </c>
      <c r="D42" s="59" t="s">
        <v>390</v>
      </c>
      <c r="E42" s="59" t="s">
        <v>61</v>
      </c>
      <c r="F42" s="59" t="s">
        <v>391</v>
      </c>
      <c r="G42" s="59" t="s">
        <v>392</v>
      </c>
      <c r="H42" s="59" t="s">
        <v>393</v>
      </c>
      <c r="I42" s="60">
        <v>39083</v>
      </c>
      <c r="J42" s="60">
        <v>40908</v>
      </c>
      <c r="K42" s="60" t="s">
        <v>1351</v>
      </c>
      <c r="L42" s="61">
        <v>1265991.72</v>
      </c>
      <c r="M42" s="61">
        <v>1265991.72</v>
      </c>
      <c r="N42" s="61">
        <v>1076092.96</v>
      </c>
    </row>
    <row r="43" spans="1:14" ht="135" x14ac:dyDescent="0.25">
      <c r="A43" s="59">
        <v>40</v>
      </c>
      <c r="B43" s="59" t="s">
        <v>394</v>
      </c>
      <c r="C43" s="59" t="s">
        <v>395</v>
      </c>
      <c r="D43" s="59" t="s">
        <v>396</v>
      </c>
      <c r="E43" s="59" t="s">
        <v>62</v>
      </c>
      <c r="F43" s="59" t="s">
        <v>195</v>
      </c>
      <c r="G43" s="59" t="s">
        <v>397</v>
      </c>
      <c r="H43" s="59" t="s">
        <v>398</v>
      </c>
      <c r="I43" s="60">
        <v>39083</v>
      </c>
      <c r="J43" s="60">
        <v>41090</v>
      </c>
      <c r="K43" s="60" t="s">
        <v>1351</v>
      </c>
      <c r="L43" s="61">
        <v>3120090.17</v>
      </c>
      <c r="M43" s="61">
        <v>3120090.17</v>
      </c>
      <c r="N43" s="61">
        <v>2652076.64</v>
      </c>
    </row>
    <row r="44" spans="1:14" ht="90" x14ac:dyDescent="0.25">
      <c r="A44" s="59">
        <v>41</v>
      </c>
      <c r="B44" s="59" t="s">
        <v>399</v>
      </c>
      <c r="C44" s="59" t="s">
        <v>400</v>
      </c>
      <c r="D44" s="59" t="s">
        <v>401</v>
      </c>
      <c r="E44" s="59" t="s">
        <v>57</v>
      </c>
      <c r="F44" s="59" t="s">
        <v>402</v>
      </c>
      <c r="G44" s="59" t="s">
        <v>403</v>
      </c>
      <c r="H44" s="59" t="s">
        <v>404</v>
      </c>
      <c r="I44" s="60">
        <v>39873</v>
      </c>
      <c r="J44" s="60">
        <v>41517</v>
      </c>
      <c r="K44" s="60" t="s">
        <v>1354</v>
      </c>
      <c r="L44" s="61">
        <v>9722372.3900000006</v>
      </c>
      <c r="M44" s="61">
        <v>9722372.3900000006</v>
      </c>
      <c r="N44" s="61">
        <v>8264016.5300000003</v>
      </c>
    </row>
    <row r="45" spans="1:14" ht="101.25" x14ac:dyDescent="0.25">
      <c r="A45" s="59">
        <v>42</v>
      </c>
      <c r="B45" s="59" t="s">
        <v>405</v>
      </c>
      <c r="C45" s="59" t="s">
        <v>406</v>
      </c>
      <c r="D45" s="59" t="s">
        <v>407</v>
      </c>
      <c r="E45" s="59" t="s">
        <v>65</v>
      </c>
      <c r="F45" s="59" t="s">
        <v>408</v>
      </c>
      <c r="G45" s="59" t="s">
        <v>409</v>
      </c>
      <c r="H45" s="59" t="s">
        <v>410</v>
      </c>
      <c r="I45" s="60">
        <v>39083</v>
      </c>
      <c r="J45" s="60">
        <v>41364</v>
      </c>
      <c r="K45" s="60" t="s">
        <v>1354</v>
      </c>
      <c r="L45" s="61">
        <v>11119936.939999999</v>
      </c>
      <c r="M45" s="61">
        <v>11107114.220000001</v>
      </c>
      <c r="N45" s="61">
        <v>9441047.0800000001</v>
      </c>
    </row>
    <row r="46" spans="1:14" ht="112.5" x14ac:dyDescent="0.25">
      <c r="A46" s="59">
        <v>43</v>
      </c>
      <c r="B46" s="59" t="s">
        <v>411</v>
      </c>
      <c r="C46" s="59" t="s">
        <v>412</v>
      </c>
      <c r="D46" s="59" t="s">
        <v>413</v>
      </c>
      <c r="E46" s="59" t="s">
        <v>66</v>
      </c>
      <c r="F46" s="59" t="s">
        <v>414</v>
      </c>
      <c r="G46" s="59" t="s">
        <v>415</v>
      </c>
      <c r="H46" s="59" t="s">
        <v>416</v>
      </c>
      <c r="I46" s="60">
        <v>39083</v>
      </c>
      <c r="J46" s="60">
        <v>41274</v>
      </c>
      <c r="K46" s="60" t="s">
        <v>1354</v>
      </c>
      <c r="L46" s="61">
        <v>12894149.17</v>
      </c>
      <c r="M46" s="61">
        <v>10389149.17</v>
      </c>
      <c r="N46" s="61">
        <v>8830776.7899999991</v>
      </c>
    </row>
    <row r="47" spans="1:14" ht="78.75" x14ac:dyDescent="0.25">
      <c r="A47" s="59">
        <v>44</v>
      </c>
      <c r="B47" s="59" t="s">
        <v>417</v>
      </c>
      <c r="C47" s="59" t="s">
        <v>418</v>
      </c>
      <c r="D47" s="59" t="s">
        <v>194</v>
      </c>
      <c r="E47" s="59" t="s">
        <v>62</v>
      </c>
      <c r="F47" s="59" t="s">
        <v>195</v>
      </c>
      <c r="G47" s="59" t="s">
        <v>196</v>
      </c>
      <c r="H47" s="59" t="s">
        <v>197</v>
      </c>
      <c r="I47" s="60">
        <v>39083</v>
      </c>
      <c r="J47" s="60">
        <v>41790</v>
      </c>
      <c r="K47" s="60" t="s">
        <v>1356</v>
      </c>
      <c r="L47" s="61">
        <v>44236482.909999996</v>
      </c>
      <c r="M47" s="61">
        <v>43182012.920000002</v>
      </c>
      <c r="N47" s="61">
        <v>36704710.979999997</v>
      </c>
    </row>
    <row r="48" spans="1:14" ht="146.25" x14ac:dyDescent="0.25">
      <c r="A48" s="59">
        <v>45</v>
      </c>
      <c r="B48" s="59" t="s">
        <v>419</v>
      </c>
      <c r="C48" s="59" t="s">
        <v>420</v>
      </c>
      <c r="D48" s="59" t="s">
        <v>421</v>
      </c>
      <c r="E48" s="59" t="s">
        <v>56</v>
      </c>
      <c r="F48" s="59" t="s">
        <v>308</v>
      </c>
      <c r="G48" s="59" t="s">
        <v>422</v>
      </c>
      <c r="H48" s="59" t="s">
        <v>423</v>
      </c>
      <c r="I48" s="60">
        <v>39083</v>
      </c>
      <c r="J48" s="60">
        <v>41820</v>
      </c>
      <c r="K48" s="60" t="s">
        <v>1357</v>
      </c>
      <c r="L48" s="61">
        <v>11170335.140000001</v>
      </c>
      <c r="M48" s="61">
        <v>11035878.08</v>
      </c>
      <c r="N48" s="61">
        <v>9380496.3599999994</v>
      </c>
    </row>
    <row r="49" spans="1:14" ht="90" x14ac:dyDescent="0.25">
      <c r="A49" s="59">
        <v>46</v>
      </c>
      <c r="B49" s="59" t="s">
        <v>424</v>
      </c>
      <c r="C49" s="59" t="s">
        <v>425</v>
      </c>
      <c r="D49" s="59" t="s">
        <v>396</v>
      </c>
      <c r="E49" s="59" t="s">
        <v>62</v>
      </c>
      <c r="F49" s="59" t="s">
        <v>195</v>
      </c>
      <c r="G49" s="59" t="s">
        <v>397</v>
      </c>
      <c r="H49" s="59" t="s">
        <v>398</v>
      </c>
      <c r="I49" s="60">
        <v>39083</v>
      </c>
      <c r="J49" s="60">
        <v>41213</v>
      </c>
      <c r="K49" s="60" t="s">
        <v>1355</v>
      </c>
      <c r="L49" s="61">
        <v>11243000</v>
      </c>
      <c r="M49" s="61">
        <v>11243000</v>
      </c>
      <c r="N49" s="61">
        <v>9556550</v>
      </c>
    </row>
    <row r="50" spans="1:14" ht="90" x14ac:dyDescent="0.25">
      <c r="A50" s="59">
        <v>47</v>
      </c>
      <c r="B50" s="59" t="s">
        <v>426</v>
      </c>
      <c r="C50" s="59" t="s">
        <v>427</v>
      </c>
      <c r="D50" s="59" t="s">
        <v>428</v>
      </c>
      <c r="E50" s="59" t="s">
        <v>61</v>
      </c>
      <c r="F50" s="59" t="s">
        <v>429</v>
      </c>
      <c r="G50" s="59" t="s">
        <v>430</v>
      </c>
      <c r="H50" s="59" t="s">
        <v>431</v>
      </c>
      <c r="I50" s="60">
        <v>39083</v>
      </c>
      <c r="J50" s="60">
        <v>41486</v>
      </c>
      <c r="K50" s="60" t="s">
        <v>1354</v>
      </c>
      <c r="L50" s="61">
        <v>11388001.460000001</v>
      </c>
      <c r="M50" s="61">
        <v>11243000</v>
      </c>
      <c r="N50" s="61">
        <v>9556550</v>
      </c>
    </row>
    <row r="51" spans="1:14" ht="90" x14ac:dyDescent="0.25">
      <c r="A51" s="59">
        <v>48</v>
      </c>
      <c r="B51" s="59" t="s">
        <v>432</v>
      </c>
      <c r="C51" s="59" t="s">
        <v>433</v>
      </c>
      <c r="D51" s="59" t="s">
        <v>434</v>
      </c>
      <c r="E51" s="59" t="s">
        <v>58</v>
      </c>
      <c r="F51" s="59" t="s">
        <v>385</v>
      </c>
      <c r="G51" s="59" t="s">
        <v>435</v>
      </c>
      <c r="H51" s="59" t="s">
        <v>436</v>
      </c>
      <c r="I51" s="60">
        <v>39083</v>
      </c>
      <c r="J51" s="60">
        <v>41820</v>
      </c>
      <c r="K51" s="60" t="s">
        <v>1355</v>
      </c>
      <c r="L51" s="61">
        <v>11243000</v>
      </c>
      <c r="M51" s="61">
        <v>11243000</v>
      </c>
      <c r="N51" s="61">
        <v>9556550</v>
      </c>
    </row>
    <row r="52" spans="1:14" ht="135" x14ac:dyDescent="0.25">
      <c r="A52" s="59">
        <v>49</v>
      </c>
      <c r="B52" s="59" t="s">
        <v>437</v>
      </c>
      <c r="C52" s="59" t="s">
        <v>438</v>
      </c>
      <c r="D52" s="59" t="s">
        <v>439</v>
      </c>
      <c r="E52" s="59" t="s">
        <v>70</v>
      </c>
      <c r="F52" s="59" t="s">
        <v>296</v>
      </c>
      <c r="G52" s="59" t="s">
        <v>440</v>
      </c>
      <c r="H52" s="59" t="s">
        <v>441</v>
      </c>
      <c r="I52" s="60">
        <v>39083</v>
      </c>
      <c r="J52" s="60">
        <v>40908</v>
      </c>
      <c r="K52" s="60" t="s">
        <v>1352</v>
      </c>
      <c r="L52" s="61">
        <v>11319662.59</v>
      </c>
      <c r="M52" s="61">
        <v>10908156.970000001</v>
      </c>
      <c r="N52" s="61">
        <v>9271933.4199999999</v>
      </c>
    </row>
    <row r="53" spans="1:14" ht="123.75" x14ac:dyDescent="0.25">
      <c r="A53" s="59">
        <v>50</v>
      </c>
      <c r="B53" s="59" t="s">
        <v>442</v>
      </c>
      <c r="C53" s="59" t="s">
        <v>443</v>
      </c>
      <c r="D53" s="59" t="s">
        <v>444</v>
      </c>
      <c r="E53" s="59" t="s">
        <v>265</v>
      </c>
      <c r="F53" s="59" t="s">
        <v>266</v>
      </c>
      <c r="G53" s="59" t="s">
        <v>267</v>
      </c>
      <c r="H53" s="59" t="s">
        <v>268</v>
      </c>
      <c r="I53" s="60">
        <v>39083</v>
      </c>
      <c r="J53" s="60">
        <v>41425</v>
      </c>
      <c r="K53" s="60" t="s">
        <v>1355</v>
      </c>
      <c r="L53" s="61">
        <v>18236989.050000001</v>
      </c>
      <c r="M53" s="61">
        <v>11240000</v>
      </c>
      <c r="N53" s="61">
        <v>9554000</v>
      </c>
    </row>
    <row r="54" spans="1:14" ht="135" x14ac:dyDescent="0.25">
      <c r="A54" s="59">
        <v>51</v>
      </c>
      <c r="B54" s="59" t="s">
        <v>445</v>
      </c>
      <c r="C54" s="59" t="s">
        <v>446</v>
      </c>
      <c r="D54" s="59" t="s">
        <v>447</v>
      </c>
      <c r="E54" s="59" t="s">
        <v>61</v>
      </c>
      <c r="F54" s="59" t="s">
        <v>429</v>
      </c>
      <c r="G54" s="59" t="s">
        <v>448</v>
      </c>
      <c r="H54" s="59" t="s">
        <v>449</v>
      </c>
      <c r="I54" s="60">
        <v>39083</v>
      </c>
      <c r="J54" s="60">
        <v>40908</v>
      </c>
      <c r="K54" s="60" t="s">
        <v>1352</v>
      </c>
      <c r="L54" s="61">
        <v>8614477.8300000001</v>
      </c>
      <c r="M54" s="61">
        <v>4937164.04</v>
      </c>
      <c r="N54" s="61">
        <v>4196589.43</v>
      </c>
    </row>
    <row r="55" spans="1:14" ht="112.5" x14ac:dyDescent="0.25">
      <c r="A55" s="59">
        <v>52</v>
      </c>
      <c r="B55" s="59" t="s">
        <v>450</v>
      </c>
      <c r="C55" s="59" t="s">
        <v>451</v>
      </c>
      <c r="D55" s="59" t="s">
        <v>319</v>
      </c>
      <c r="E55" s="59" t="s">
        <v>60</v>
      </c>
      <c r="F55" s="59" t="s">
        <v>320</v>
      </c>
      <c r="G55" s="59" t="s">
        <v>321</v>
      </c>
      <c r="H55" s="59" t="s">
        <v>322</v>
      </c>
      <c r="I55" s="60">
        <v>39083</v>
      </c>
      <c r="J55" s="60">
        <v>40847</v>
      </c>
      <c r="K55" s="60" t="s">
        <v>1354</v>
      </c>
      <c r="L55" s="61">
        <v>1442997.98</v>
      </c>
      <c r="M55" s="61">
        <v>1442997.98</v>
      </c>
      <c r="N55" s="61">
        <v>1226548.28</v>
      </c>
    </row>
    <row r="56" spans="1:14" ht="101.25" x14ac:dyDescent="0.25">
      <c r="A56" s="59">
        <v>53</v>
      </c>
      <c r="B56" s="59" t="s">
        <v>452</v>
      </c>
      <c r="C56" s="59" t="s">
        <v>453</v>
      </c>
      <c r="D56" s="59" t="s">
        <v>454</v>
      </c>
      <c r="E56" s="59" t="s">
        <v>63</v>
      </c>
      <c r="F56" s="59" t="s">
        <v>455</v>
      </c>
      <c r="G56" s="59" t="s">
        <v>456</v>
      </c>
      <c r="H56" s="59" t="s">
        <v>457</v>
      </c>
      <c r="I56" s="60">
        <v>39083</v>
      </c>
      <c r="J56" s="60">
        <v>40574</v>
      </c>
      <c r="K56" s="60" t="s">
        <v>1355</v>
      </c>
      <c r="L56" s="61">
        <v>6115560.9500000002</v>
      </c>
      <c r="M56" s="61">
        <v>6115560.9500000002</v>
      </c>
      <c r="N56" s="61">
        <v>5198226.8</v>
      </c>
    </row>
    <row r="57" spans="1:14" ht="101.25" x14ac:dyDescent="0.25">
      <c r="A57" s="59">
        <v>54</v>
      </c>
      <c r="B57" s="59" t="s">
        <v>458</v>
      </c>
      <c r="C57" s="59" t="s">
        <v>459</v>
      </c>
      <c r="D57" s="59" t="s">
        <v>211</v>
      </c>
      <c r="E57" s="59" t="s">
        <v>63</v>
      </c>
      <c r="F57" s="59" t="s">
        <v>460</v>
      </c>
      <c r="G57" s="59" t="s">
        <v>213</v>
      </c>
      <c r="H57" s="59" t="s">
        <v>461</v>
      </c>
      <c r="I57" s="60">
        <v>39083</v>
      </c>
      <c r="J57" s="60">
        <v>40390</v>
      </c>
      <c r="K57" s="60" t="s">
        <v>1354</v>
      </c>
      <c r="L57" s="61">
        <v>700000</v>
      </c>
      <c r="M57" s="61">
        <v>700000</v>
      </c>
      <c r="N57" s="61">
        <v>595000</v>
      </c>
    </row>
    <row r="58" spans="1:14" ht="123.75" x14ac:dyDescent="0.25">
      <c r="A58" s="59">
        <v>55</v>
      </c>
      <c r="B58" s="59" t="s">
        <v>462</v>
      </c>
      <c r="C58" s="59" t="s">
        <v>463</v>
      </c>
      <c r="D58" s="59" t="s">
        <v>176</v>
      </c>
      <c r="E58" s="59" t="s">
        <v>61</v>
      </c>
      <c r="F58" s="59" t="s">
        <v>177</v>
      </c>
      <c r="G58" s="59" t="s">
        <v>178</v>
      </c>
      <c r="H58" s="59" t="s">
        <v>179</v>
      </c>
      <c r="I58" s="60">
        <v>39083</v>
      </c>
      <c r="J58" s="60">
        <v>40939</v>
      </c>
      <c r="K58" s="60" t="s">
        <v>1355</v>
      </c>
      <c r="L58" s="61">
        <v>4128391.93</v>
      </c>
      <c r="M58" s="61">
        <v>4123511.93</v>
      </c>
      <c r="N58" s="61">
        <v>3504985.14</v>
      </c>
    </row>
    <row r="59" spans="1:14" ht="135" x14ac:dyDescent="0.25">
      <c r="A59" s="59">
        <v>56</v>
      </c>
      <c r="B59" s="59" t="s">
        <v>464</v>
      </c>
      <c r="C59" s="59" t="s">
        <v>465</v>
      </c>
      <c r="D59" s="59" t="s">
        <v>466</v>
      </c>
      <c r="E59" s="59" t="s">
        <v>63</v>
      </c>
      <c r="F59" s="59" t="s">
        <v>467</v>
      </c>
      <c r="G59" s="59" t="s">
        <v>468</v>
      </c>
      <c r="H59" s="59" t="s">
        <v>469</v>
      </c>
      <c r="I59" s="60">
        <v>39083</v>
      </c>
      <c r="J59" s="60">
        <v>41364</v>
      </c>
      <c r="K59" s="60" t="s">
        <v>1355</v>
      </c>
      <c r="L59" s="61">
        <v>9818000</v>
      </c>
      <c r="M59" s="61">
        <v>9643000</v>
      </c>
      <c r="N59" s="61">
        <v>8196550</v>
      </c>
    </row>
    <row r="60" spans="1:14" ht="123.75" x14ac:dyDescent="0.25">
      <c r="A60" s="59">
        <v>57</v>
      </c>
      <c r="B60" s="59" t="s">
        <v>470</v>
      </c>
      <c r="C60" s="59" t="s">
        <v>471</v>
      </c>
      <c r="D60" s="59" t="s">
        <v>472</v>
      </c>
      <c r="E60" s="59" t="s">
        <v>61</v>
      </c>
      <c r="F60" s="59" t="s">
        <v>429</v>
      </c>
      <c r="G60" s="59" t="s">
        <v>473</v>
      </c>
      <c r="H60" s="59" t="s">
        <v>474</v>
      </c>
      <c r="I60" s="60">
        <v>39083</v>
      </c>
      <c r="J60" s="60">
        <v>41274</v>
      </c>
      <c r="K60" s="60" t="s">
        <v>1352</v>
      </c>
      <c r="L60" s="61">
        <v>13229331.439999999</v>
      </c>
      <c r="M60" s="61">
        <v>11338699.060000001</v>
      </c>
      <c r="N60" s="61">
        <v>9637894.1999999993</v>
      </c>
    </row>
    <row r="61" spans="1:14" ht="112.5" x14ac:dyDescent="0.25">
      <c r="A61" s="59">
        <v>58</v>
      </c>
      <c r="B61" s="59" t="s">
        <v>475</v>
      </c>
      <c r="C61" s="59" t="s">
        <v>476</v>
      </c>
      <c r="D61" s="59" t="s">
        <v>477</v>
      </c>
      <c r="E61" s="59" t="s">
        <v>57</v>
      </c>
      <c r="F61" s="59" t="s">
        <v>478</v>
      </c>
      <c r="G61" s="59" t="s">
        <v>479</v>
      </c>
      <c r="H61" s="59" t="s">
        <v>480</v>
      </c>
      <c r="I61" s="60">
        <v>39083</v>
      </c>
      <c r="J61" s="60">
        <v>41274</v>
      </c>
      <c r="K61" s="60" t="s">
        <v>1355</v>
      </c>
      <c r="L61" s="61">
        <v>14125902.960000001</v>
      </c>
      <c r="M61" s="61">
        <v>14125902.960000001</v>
      </c>
      <c r="N61" s="61">
        <v>12007017.51</v>
      </c>
    </row>
    <row r="62" spans="1:14" ht="123.75" x14ac:dyDescent="0.25">
      <c r="A62" s="59">
        <v>59</v>
      </c>
      <c r="B62" s="59" t="s">
        <v>481</v>
      </c>
      <c r="C62" s="59" t="s">
        <v>482</v>
      </c>
      <c r="D62" s="59" t="s">
        <v>483</v>
      </c>
      <c r="E62" s="59" t="s">
        <v>265</v>
      </c>
      <c r="F62" s="59" t="s">
        <v>484</v>
      </c>
      <c r="G62" s="59" t="s">
        <v>485</v>
      </c>
      <c r="H62" s="59" t="s">
        <v>486</v>
      </c>
      <c r="I62" s="60">
        <v>39083</v>
      </c>
      <c r="J62" s="60">
        <v>40816</v>
      </c>
      <c r="K62" s="60" t="s">
        <v>1355</v>
      </c>
      <c r="L62" s="61">
        <v>1481471.63</v>
      </c>
      <c r="M62" s="61">
        <v>1475521.63</v>
      </c>
      <c r="N62" s="61">
        <v>1254193.3799999999</v>
      </c>
    </row>
    <row r="63" spans="1:14" ht="112.5" x14ac:dyDescent="0.25">
      <c r="A63" s="59">
        <v>60</v>
      </c>
      <c r="B63" s="59" t="s">
        <v>487</v>
      </c>
      <c r="C63" s="59" t="s">
        <v>488</v>
      </c>
      <c r="D63" s="59" t="s">
        <v>489</v>
      </c>
      <c r="E63" s="59" t="s">
        <v>56</v>
      </c>
      <c r="F63" s="59" t="s">
        <v>490</v>
      </c>
      <c r="G63" s="59" t="s">
        <v>491</v>
      </c>
      <c r="H63" s="59" t="s">
        <v>492</v>
      </c>
      <c r="I63" s="60">
        <v>39083</v>
      </c>
      <c r="J63" s="60">
        <v>41152</v>
      </c>
      <c r="K63" s="60" t="s">
        <v>1355</v>
      </c>
      <c r="L63" s="61">
        <v>4661655</v>
      </c>
      <c r="M63" s="61">
        <v>4611655</v>
      </c>
      <c r="N63" s="61">
        <v>3919906.75</v>
      </c>
    </row>
    <row r="64" spans="1:14" ht="112.5" x14ac:dyDescent="0.25">
      <c r="A64" s="59">
        <v>61</v>
      </c>
      <c r="B64" s="59" t="s">
        <v>493</v>
      </c>
      <c r="C64" s="59" t="s">
        <v>494</v>
      </c>
      <c r="D64" s="59" t="s">
        <v>495</v>
      </c>
      <c r="E64" s="59" t="s">
        <v>64</v>
      </c>
      <c r="F64" s="59" t="s">
        <v>496</v>
      </c>
      <c r="G64" s="59" t="s">
        <v>497</v>
      </c>
      <c r="H64" s="59" t="s">
        <v>498</v>
      </c>
      <c r="I64" s="60">
        <v>39083</v>
      </c>
      <c r="J64" s="60">
        <v>40693</v>
      </c>
      <c r="K64" s="60" t="s">
        <v>1352</v>
      </c>
      <c r="L64" s="61">
        <v>8917545.25</v>
      </c>
      <c r="M64" s="61">
        <v>8072906.75</v>
      </c>
      <c r="N64" s="61">
        <v>6861970.7300000004</v>
      </c>
    </row>
    <row r="65" spans="1:14" ht="123.75" x14ac:dyDescent="0.25">
      <c r="A65" s="59">
        <v>62</v>
      </c>
      <c r="B65" s="59" t="s">
        <v>499</v>
      </c>
      <c r="C65" s="59" t="s">
        <v>500</v>
      </c>
      <c r="D65" s="59" t="s">
        <v>501</v>
      </c>
      <c r="E65" s="59" t="s">
        <v>56</v>
      </c>
      <c r="F65" s="59" t="s">
        <v>308</v>
      </c>
      <c r="G65" s="59" t="s">
        <v>502</v>
      </c>
      <c r="H65" s="59" t="s">
        <v>503</v>
      </c>
      <c r="I65" s="60">
        <v>39083</v>
      </c>
      <c r="J65" s="60">
        <v>41090</v>
      </c>
      <c r="K65" s="60" t="s">
        <v>1352</v>
      </c>
      <c r="L65" s="61">
        <v>5838382.7300000004</v>
      </c>
      <c r="M65" s="61">
        <v>5838382.7300000004</v>
      </c>
      <c r="N65" s="61">
        <v>4670706.18</v>
      </c>
    </row>
    <row r="66" spans="1:14" ht="123.75" x14ac:dyDescent="0.25">
      <c r="A66" s="59">
        <v>63</v>
      </c>
      <c r="B66" s="59" t="s">
        <v>504</v>
      </c>
      <c r="C66" s="59" t="s">
        <v>505</v>
      </c>
      <c r="D66" s="59" t="s">
        <v>343</v>
      </c>
      <c r="E66" s="59" t="s">
        <v>66</v>
      </c>
      <c r="F66" s="59" t="s">
        <v>344</v>
      </c>
      <c r="G66" s="59" t="s">
        <v>345</v>
      </c>
      <c r="H66" s="59" t="s">
        <v>346</v>
      </c>
      <c r="I66" s="60">
        <v>39083</v>
      </c>
      <c r="J66" s="60">
        <v>41182</v>
      </c>
      <c r="K66" s="60" t="s">
        <v>1355</v>
      </c>
      <c r="L66" s="61">
        <v>5111877.67</v>
      </c>
      <c r="M66" s="61">
        <v>5111877.67</v>
      </c>
      <c r="N66" s="61">
        <v>4345096.01</v>
      </c>
    </row>
    <row r="67" spans="1:14" ht="112.5" x14ac:dyDescent="0.25">
      <c r="A67" s="59">
        <v>64</v>
      </c>
      <c r="B67" s="59" t="s">
        <v>506</v>
      </c>
      <c r="C67" s="59" t="s">
        <v>507</v>
      </c>
      <c r="D67" s="59" t="s">
        <v>331</v>
      </c>
      <c r="E67" s="59" t="s">
        <v>70</v>
      </c>
      <c r="F67" s="59" t="s">
        <v>332</v>
      </c>
      <c r="G67" s="59" t="s">
        <v>333</v>
      </c>
      <c r="H67" s="59" t="s">
        <v>334</v>
      </c>
      <c r="I67" s="60">
        <v>39083</v>
      </c>
      <c r="J67" s="60">
        <v>41029</v>
      </c>
      <c r="K67" s="60" t="s">
        <v>1355</v>
      </c>
      <c r="L67" s="61">
        <v>7913286.0999999996</v>
      </c>
      <c r="M67" s="61">
        <v>6551577.29</v>
      </c>
      <c r="N67" s="61">
        <v>5568840.6900000004</v>
      </c>
    </row>
    <row r="68" spans="1:14" ht="112.5" x14ac:dyDescent="0.25">
      <c r="A68" s="59">
        <v>65</v>
      </c>
      <c r="B68" s="59" t="s">
        <v>508</v>
      </c>
      <c r="C68" s="59" t="s">
        <v>509</v>
      </c>
      <c r="D68" s="59" t="s">
        <v>510</v>
      </c>
      <c r="E68" s="59" t="s">
        <v>70</v>
      </c>
      <c r="F68" s="59" t="s">
        <v>511</v>
      </c>
      <c r="G68" s="59" t="s">
        <v>512</v>
      </c>
      <c r="H68" s="59" t="s">
        <v>513</v>
      </c>
      <c r="I68" s="60">
        <v>39083</v>
      </c>
      <c r="J68" s="60">
        <v>41090</v>
      </c>
      <c r="K68" s="60" t="s">
        <v>1357</v>
      </c>
      <c r="L68" s="61">
        <v>947734.54</v>
      </c>
      <c r="M68" s="61">
        <v>947734.54</v>
      </c>
      <c r="N68" s="61">
        <v>805574.35</v>
      </c>
    </row>
    <row r="69" spans="1:14" ht="78.75" x14ac:dyDescent="0.25">
      <c r="A69" s="59">
        <v>66</v>
      </c>
      <c r="B69" s="59" t="s">
        <v>514</v>
      </c>
      <c r="C69" s="59" t="s">
        <v>515</v>
      </c>
      <c r="D69" s="59" t="s">
        <v>516</v>
      </c>
      <c r="E69" s="59" t="s">
        <v>70</v>
      </c>
      <c r="F69" s="59" t="s">
        <v>517</v>
      </c>
      <c r="G69" s="59" t="s">
        <v>518</v>
      </c>
      <c r="H69" s="59" t="s">
        <v>519</v>
      </c>
      <c r="I69" s="60">
        <v>39083</v>
      </c>
      <c r="J69" s="60">
        <v>41394</v>
      </c>
      <c r="K69" s="60" t="s">
        <v>1354</v>
      </c>
      <c r="L69" s="61">
        <v>1061423.28</v>
      </c>
      <c r="M69" s="61">
        <v>1049917.28</v>
      </c>
      <c r="N69" s="61">
        <v>892429.68</v>
      </c>
    </row>
    <row r="70" spans="1:14" ht="146.25" x14ac:dyDescent="0.25">
      <c r="A70" s="59">
        <v>67</v>
      </c>
      <c r="B70" s="59" t="s">
        <v>520</v>
      </c>
      <c r="C70" s="59" t="s">
        <v>521</v>
      </c>
      <c r="D70" s="59" t="s">
        <v>522</v>
      </c>
      <c r="E70" s="59" t="s">
        <v>71</v>
      </c>
      <c r="F70" s="59" t="s">
        <v>253</v>
      </c>
      <c r="G70" s="59" t="s">
        <v>523</v>
      </c>
      <c r="H70" s="59" t="s">
        <v>524</v>
      </c>
      <c r="I70" s="60">
        <v>39083</v>
      </c>
      <c r="J70" s="60">
        <v>41213</v>
      </c>
      <c r="K70" s="60" t="s">
        <v>1351</v>
      </c>
      <c r="L70" s="61">
        <v>1968646.46</v>
      </c>
      <c r="M70" s="61">
        <v>1968646.46</v>
      </c>
      <c r="N70" s="61">
        <v>1673349.49</v>
      </c>
    </row>
    <row r="71" spans="1:14" ht="135" x14ac:dyDescent="0.25">
      <c r="A71" s="59">
        <v>68</v>
      </c>
      <c r="B71" s="59" t="s">
        <v>525</v>
      </c>
      <c r="C71" s="59" t="s">
        <v>526</v>
      </c>
      <c r="D71" s="59" t="s">
        <v>527</v>
      </c>
      <c r="E71" s="59" t="s">
        <v>70</v>
      </c>
      <c r="F71" s="59" t="s">
        <v>528</v>
      </c>
      <c r="G71" s="59" t="s">
        <v>529</v>
      </c>
      <c r="H71" s="59" t="s">
        <v>530</v>
      </c>
      <c r="I71" s="60">
        <v>39083</v>
      </c>
      <c r="J71" s="60">
        <v>40543</v>
      </c>
      <c r="K71" s="60" t="s">
        <v>1354</v>
      </c>
      <c r="L71" s="61">
        <v>3923390</v>
      </c>
      <c r="M71" s="61">
        <v>3923390</v>
      </c>
      <c r="N71" s="61">
        <v>3334881.5</v>
      </c>
    </row>
    <row r="72" spans="1:14" ht="90" x14ac:dyDescent="0.25">
      <c r="A72" s="59">
        <v>69</v>
      </c>
      <c r="B72" s="59" t="s">
        <v>531</v>
      </c>
      <c r="C72" s="59" t="s">
        <v>532</v>
      </c>
      <c r="D72" s="59" t="s">
        <v>533</v>
      </c>
      <c r="E72" s="59" t="s">
        <v>265</v>
      </c>
      <c r="F72" s="59" t="s">
        <v>534</v>
      </c>
      <c r="G72" s="59" t="s">
        <v>535</v>
      </c>
      <c r="H72" s="59" t="s">
        <v>536</v>
      </c>
      <c r="I72" s="60">
        <v>39083</v>
      </c>
      <c r="J72" s="60">
        <v>40574</v>
      </c>
      <c r="K72" s="60" t="s">
        <v>1355</v>
      </c>
      <c r="L72" s="61">
        <v>7494832.5499999998</v>
      </c>
      <c r="M72" s="61">
        <v>4544954.54</v>
      </c>
      <c r="N72" s="61">
        <v>3863211.35</v>
      </c>
    </row>
    <row r="73" spans="1:14" ht="135" x14ac:dyDescent="0.25">
      <c r="A73" s="59">
        <v>70</v>
      </c>
      <c r="B73" s="59" t="s">
        <v>537</v>
      </c>
      <c r="C73" s="59" t="s">
        <v>538</v>
      </c>
      <c r="D73" s="59" t="s">
        <v>539</v>
      </c>
      <c r="E73" s="59" t="s">
        <v>56</v>
      </c>
      <c r="F73" s="59" t="s">
        <v>540</v>
      </c>
      <c r="G73" s="59" t="s">
        <v>541</v>
      </c>
      <c r="H73" s="59" t="s">
        <v>542</v>
      </c>
      <c r="I73" s="60">
        <v>39083</v>
      </c>
      <c r="J73" s="60">
        <v>40329</v>
      </c>
      <c r="K73" s="60" t="s">
        <v>1352</v>
      </c>
      <c r="L73" s="61">
        <v>6127135.9100000001</v>
      </c>
      <c r="M73" s="61">
        <v>6127135.9100000001</v>
      </c>
      <c r="N73" s="61">
        <v>5208065.5199999996</v>
      </c>
    </row>
    <row r="74" spans="1:14" ht="123.75" x14ac:dyDescent="0.25">
      <c r="A74" s="59">
        <v>71</v>
      </c>
      <c r="B74" s="59" t="s">
        <v>543</v>
      </c>
      <c r="C74" s="59" t="s">
        <v>544</v>
      </c>
      <c r="D74" s="59" t="s">
        <v>545</v>
      </c>
      <c r="E74" s="59" t="s">
        <v>65</v>
      </c>
      <c r="F74" s="59" t="s">
        <v>546</v>
      </c>
      <c r="G74" s="59" t="s">
        <v>547</v>
      </c>
      <c r="H74" s="59" t="s">
        <v>548</v>
      </c>
      <c r="I74" s="60">
        <v>39083</v>
      </c>
      <c r="J74" s="60">
        <v>40633</v>
      </c>
      <c r="K74" s="60" t="s">
        <v>1352</v>
      </c>
      <c r="L74" s="61">
        <v>6236794.8799999999</v>
      </c>
      <c r="M74" s="61">
        <v>6236794.8799999999</v>
      </c>
      <c r="N74" s="61">
        <v>5301275.6399999997</v>
      </c>
    </row>
    <row r="75" spans="1:14" ht="135" x14ac:dyDescent="0.25">
      <c r="A75" s="59">
        <v>72</v>
      </c>
      <c r="B75" s="59" t="s">
        <v>549</v>
      </c>
      <c r="C75" s="59" t="s">
        <v>550</v>
      </c>
      <c r="D75" s="59" t="s">
        <v>551</v>
      </c>
      <c r="E75" s="59" t="s">
        <v>58</v>
      </c>
      <c r="F75" s="59" t="s">
        <v>552</v>
      </c>
      <c r="G75" s="59" t="s">
        <v>553</v>
      </c>
      <c r="H75" s="59" t="s">
        <v>554</v>
      </c>
      <c r="I75" s="60">
        <v>39083</v>
      </c>
      <c r="J75" s="60">
        <v>40512</v>
      </c>
      <c r="K75" s="60" t="s">
        <v>1355</v>
      </c>
      <c r="L75" s="61">
        <v>6555089.0899999999</v>
      </c>
      <c r="M75" s="61">
        <v>6555089.0899999999</v>
      </c>
      <c r="N75" s="61">
        <v>5571825.7199999997</v>
      </c>
    </row>
    <row r="76" spans="1:14" ht="112.5" x14ac:dyDescent="0.25">
      <c r="A76" s="59">
        <v>73</v>
      </c>
      <c r="B76" s="59" t="s">
        <v>555</v>
      </c>
      <c r="C76" s="59" t="s">
        <v>556</v>
      </c>
      <c r="D76" s="59" t="s">
        <v>557</v>
      </c>
      <c r="E76" s="59" t="s">
        <v>56</v>
      </c>
      <c r="F76" s="59" t="s">
        <v>558</v>
      </c>
      <c r="G76" s="59" t="s">
        <v>559</v>
      </c>
      <c r="H76" s="59" t="s">
        <v>560</v>
      </c>
      <c r="I76" s="60">
        <v>39083</v>
      </c>
      <c r="J76" s="60">
        <v>41820</v>
      </c>
      <c r="K76" s="60" t="s">
        <v>1352</v>
      </c>
      <c r="L76" s="61">
        <v>11076434.560000001</v>
      </c>
      <c r="M76" s="61">
        <v>7928631.5599999996</v>
      </c>
      <c r="N76" s="61">
        <v>6739336.8799999999</v>
      </c>
    </row>
    <row r="77" spans="1:14" ht="112.5" x14ac:dyDescent="0.25">
      <c r="A77" s="59">
        <v>74</v>
      </c>
      <c r="B77" s="59" t="s">
        <v>561</v>
      </c>
      <c r="C77" s="59" t="s">
        <v>562</v>
      </c>
      <c r="D77" s="59" t="s">
        <v>563</v>
      </c>
      <c r="E77" s="59" t="s">
        <v>56</v>
      </c>
      <c r="F77" s="59" t="s">
        <v>564</v>
      </c>
      <c r="G77" s="59" t="s">
        <v>565</v>
      </c>
      <c r="H77" s="59" t="s">
        <v>566</v>
      </c>
      <c r="I77" s="60">
        <v>39083</v>
      </c>
      <c r="J77" s="60">
        <v>41517</v>
      </c>
      <c r="K77" s="60" t="s">
        <v>1352</v>
      </c>
      <c r="L77" s="61">
        <v>9805634.6799999997</v>
      </c>
      <c r="M77" s="61">
        <v>9071188.0199999996</v>
      </c>
      <c r="N77" s="61">
        <v>7710509.8099999996</v>
      </c>
    </row>
    <row r="78" spans="1:14" ht="135" x14ac:dyDescent="0.25">
      <c r="A78" s="59">
        <v>75</v>
      </c>
      <c r="B78" s="59" t="s">
        <v>567</v>
      </c>
      <c r="C78" s="59" t="s">
        <v>568</v>
      </c>
      <c r="D78" s="59" t="s">
        <v>569</v>
      </c>
      <c r="E78" s="59" t="s">
        <v>63</v>
      </c>
      <c r="F78" s="59" t="s">
        <v>467</v>
      </c>
      <c r="G78" s="59" t="s">
        <v>570</v>
      </c>
      <c r="H78" s="59" t="s">
        <v>571</v>
      </c>
      <c r="I78" s="60">
        <v>39083</v>
      </c>
      <c r="J78" s="60">
        <v>40527</v>
      </c>
      <c r="K78" s="60" t="s">
        <v>1351</v>
      </c>
      <c r="L78" s="61">
        <v>1712550.6</v>
      </c>
      <c r="M78" s="61">
        <v>709515.4</v>
      </c>
      <c r="N78" s="61">
        <v>603088.09</v>
      </c>
    </row>
    <row r="79" spans="1:14" ht="112.5" x14ac:dyDescent="0.25">
      <c r="A79" s="59">
        <v>76</v>
      </c>
      <c r="B79" s="59" t="s">
        <v>572</v>
      </c>
      <c r="C79" s="59" t="s">
        <v>573</v>
      </c>
      <c r="D79" s="59" t="s">
        <v>574</v>
      </c>
      <c r="E79" s="59" t="s">
        <v>58</v>
      </c>
      <c r="F79" s="59" t="s">
        <v>575</v>
      </c>
      <c r="G79" s="59" t="s">
        <v>576</v>
      </c>
      <c r="H79" s="59" t="s">
        <v>577</v>
      </c>
      <c r="I79" s="60">
        <v>39083</v>
      </c>
      <c r="J79" s="60">
        <v>40724</v>
      </c>
      <c r="K79" s="60" t="s">
        <v>1354</v>
      </c>
      <c r="L79" s="61">
        <v>1464622.1</v>
      </c>
      <c r="M79" s="61">
        <v>1464622.1</v>
      </c>
      <c r="N79" s="61">
        <v>1244928.78</v>
      </c>
    </row>
    <row r="80" spans="1:14" ht="101.25" x14ac:dyDescent="0.25">
      <c r="A80" s="59">
        <v>77</v>
      </c>
      <c r="B80" s="59" t="s">
        <v>578</v>
      </c>
      <c r="C80" s="59" t="s">
        <v>579</v>
      </c>
      <c r="D80" s="59" t="s">
        <v>580</v>
      </c>
      <c r="E80" s="59" t="s">
        <v>70</v>
      </c>
      <c r="F80" s="59" t="s">
        <v>581</v>
      </c>
      <c r="G80" s="59" t="s">
        <v>582</v>
      </c>
      <c r="H80" s="59" t="s">
        <v>583</v>
      </c>
      <c r="I80" s="60">
        <v>39083</v>
      </c>
      <c r="J80" s="60">
        <v>42338</v>
      </c>
      <c r="K80" s="60" t="s">
        <v>1354</v>
      </c>
      <c r="L80" s="61">
        <v>1748620</v>
      </c>
      <c r="M80" s="61">
        <v>1317325</v>
      </c>
      <c r="N80" s="61">
        <v>1119726.25</v>
      </c>
    </row>
    <row r="81" spans="1:14" ht="135" x14ac:dyDescent="0.25">
      <c r="A81" s="59">
        <v>78</v>
      </c>
      <c r="B81" s="59" t="s">
        <v>584</v>
      </c>
      <c r="C81" s="59" t="s">
        <v>585</v>
      </c>
      <c r="D81" s="59" t="s">
        <v>586</v>
      </c>
      <c r="E81" s="59" t="s">
        <v>64</v>
      </c>
      <c r="F81" s="59" t="s">
        <v>587</v>
      </c>
      <c r="G81" s="59" t="s">
        <v>588</v>
      </c>
      <c r="H81" s="59" t="s">
        <v>589</v>
      </c>
      <c r="I81" s="60">
        <v>39083</v>
      </c>
      <c r="J81" s="60">
        <v>41243</v>
      </c>
      <c r="K81" s="60" t="s">
        <v>1352</v>
      </c>
      <c r="L81" s="61">
        <v>3973940.26</v>
      </c>
      <c r="M81" s="61">
        <v>3940838.06</v>
      </c>
      <c r="N81" s="61">
        <v>3349712.35</v>
      </c>
    </row>
    <row r="82" spans="1:14" ht="213.75" x14ac:dyDescent="0.25">
      <c r="A82" s="59">
        <v>79</v>
      </c>
      <c r="B82" s="59" t="s">
        <v>590</v>
      </c>
      <c r="C82" s="59" t="s">
        <v>591</v>
      </c>
      <c r="D82" s="59" t="s">
        <v>592</v>
      </c>
      <c r="E82" s="59" t="s">
        <v>59</v>
      </c>
      <c r="F82" s="59" t="s">
        <v>593</v>
      </c>
      <c r="G82" s="59" t="s">
        <v>594</v>
      </c>
      <c r="H82" s="59" t="s">
        <v>595</v>
      </c>
      <c r="I82" s="60">
        <v>39083</v>
      </c>
      <c r="J82" s="60">
        <v>40877</v>
      </c>
      <c r="K82" s="60" t="s">
        <v>1352</v>
      </c>
      <c r="L82" s="61">
        <v>3597000</v>
      </c>
      <c r="M82" s="61">
        <v>3057450</v>
      </c>
      <c r="N82" s="61">
        <v>2598832.5</v>
      </c>
    </row>
    <row r="83" spans="1:14" ht="146.25" x14ac:dyDescent="0.25">
      <c r="A83" s="59">
        <v>80</v>
      </c>
      <c r="B83" s="59" t="s">
        <v>596</v>
      </c>
      <c r="C83" s="59" t="s">
        <v>597</v>
      </c>
      <c r="D83" s="59" t="s">
        <v>246</v>
      </c>
      <c r="E83" s="59" t="s">
        <v>71</v>
      </c>
      <c r="F83" s="59" t="s">
        <v>247</v>
      </c>
      <c r="G83" s="59" t="s">
        <v>248</v>
      </c>
      <c r="H83" s="59" t="s">
        <v>249</v>
      </c>
      <c r="I83" s="60">
        <v>39083</v>
      </c>
      <c r="J83" s="60">
        <v>40724</v>
      </c>
      <c r="K83" s="60" t="s">
        <v>1355</v>
      </c>
      <c r="L83" s="61">
        <v>7493073.6600000001</v>
      </c>
      <c r="M83" s="61">
        <v>6811615.3200000003</v>
      </c>
      <c r="N83" s="61">
        <v>5789873.0199999996</v>
      </c>
    </row>
    <row r="84" spans="1:14" ht="112.5" x14ac:dyDescent="0.25">
      <c r="A84" s="59">
        <v>81</v>
      </c>
      <c r="B84" s="59" t="s">
        <v>598</v>
      </c>
      <c r="C84" s="59" t="s">
        <v>599</v>
      </c>
      <c r="D84" s="59" t="s">
        <v>600</v>
      </c>
      <c r="E84" s="59" t="s">
        <v>265</v>
      </c>
      <c r="F84" s="59" t="s">
        <v>601</v>
      </c>
      <c r="G84" s="59" t="s">
        <v>602</v>
      </c>
      <c r="H84" s="59" t="s">
        <v>603</v>
      </c>
      <c r="I84" s="60">
        <v>39083</v>
      </c>
      <c r="J84" s="60">
        <v>42004</v>
      </c>
      <c r="K84" s="60" t="s">
        <v>1352</v>
      </c>
      <c r="L84" s="61">
        <v>17980548.77</v>
      </c>
      <c r="M84" s="61">
        <v>15503056.390000001</v>
      </c>
      <c r="N84" s="61">
        <v>13177597.93</v>
      </c>
    </row>
    <row r="85" spans="1:14" ht="123.75" x14ac:dyDescent="0.25">
      <c r="A85" s="59">
        <v>82</v>
      </c>
      <c r="B85" s="59" t="s">
        <v>604</v>
      </c>
      <c r="C85" s="59" t="s">
        <v>605</v>
      </c>
      <c r="D85" s="59" t="s">
        <v>606</v>
      </c>
      <c r="E85" s="59" t="s">
        <v>69</v>
      </c>
      <c r="F85" s="59" t="s">
        <v>607</v>
      </c>
      <c r="G85" s="59" t="s">
        <v>608</v>
      </c>
      <c r="H85" s="59" t="s">
        <v>609</v>
      </c>
      <c r="I85" s="60">
        <v>39083</v>
      </c>
      <c r="J85" s="60">
        <v>41486</v>
      </c>
      <c r="K85" s="60" t="s">
        <v>1354</v>
      </c>
      <c r="L85" s="61">
        <v>1330683.96</v>
      </c>
      <c r="M85" s="61">
        <v>1313563.0900000001</v>
      </c>
      <c r="N85" s="61">
        <v>1116528.6200000001</v>
      </c>
    </row>
    <row r="86" spans="1:14" ht="101.25" x14ac:dyDescent="0.25">
      <c r="A86" s="59">
        <v>83</v>
      </c>
      <c r="B86" s="59" t="s">
        <v>610</v>
      </c>
      <c r="C86" s="59" t="s">
        <v>611</v>
      </c>
      <c r="D86" s="59" t="s">
        <v>612</v>
      </c>
      <c r="E86" s="59" t="s">
        <v>265</v>
      </c>
      <c r="F86" s="59" t="s">
        <v>613</v>
      </c>
      <c r="G86" s="59" t="s">
        <v>614</v>
      </c>
      <c r="H86" s="59" t="s">
        <v>615</v>
      </c>
      <c r="I86" s="60">
        <v>39083</v>
      </c>
      <c r="J86" s="60">
        <v>40877</v>
      </c>
      <c r="K86" s="60" t="s">
        <v>1354</v>
      </c>
      <c r="L86" s="61">
        <v>3926620.44</v>
      </c>
      <c r="M86" s="61">
        <v>3926620.44</v>
      </c>
      <c r="N86" s="61">
        <v>3337627.37</v>
      </c>
    </row>
    <row r="87" spans="1:14" ht="112.5" x14ac:dyDescent="0.25">
      <c r="A87" s="59">
        <v>84</v>
      </c>
      <c r="B87" s="59" t="s">
        <v>616</v>
      </c>
      <c r="C87" s="59" t="s">
        <v>617</v>
      </c>
      <c r="D87" s="59" t="s">
        <v>618</v>
      </c>
      <c r="E87" s="59" t="s">
        <v>64</v>
      </c>
      <c r="F87" s="59" t="s">
        <v>619</v>
      </c>
      <c r="G87" s="59" t="s">
        <v>620</v>
      </c>
      <c r="H87" s="59" t="s">
        <v>621</v>
      </c>
      <c r="I87" s="60">
        <v>39083</v>
      </c>
      <c r="J87" s="60">
        <v>41578</v>
      </c>
      <c r="K87" s="60" t="s">
        <v>1354</v>
      </c>
      <c r="L87" s="61">
        <v>5491359.9000000004</v>
      </c>
      <c r="M87" s="61">
        <v>5486859.9000000004</v>
      </c>
      <c r="N87" s="61">
        <v>4663830.91</v>
      </c>
    </row>
    <row r="88" spans="1:14" ht="123.75" x14ac:dyDescent="0.25">
      <c r="A88" s="59">
        <v>85</v>
      </c>
      <c r="B88" s="59" t="s">
        <v>622</v>
      </c>
      <c r="C88" s="59" t="s">
        <v>623</v>
      </c>
      <c r="D88" s="59" t="s">
        <v>337</v>
      </c>
      <c r="E88" s="59" t="s">
        <v>61</v>
      </c>
      <c r="F88" s="59" t="s">
        <v>338</v>
      </c>
      <c r="G88" s="59" t="s">
        <v>339</v>
      </c>
      <c r="H88" s="59" t="s">
        <v>340</v>
      </c>
      <c r="I88" s="60">
        <v>39083</v>
      </c>
      <c r="J88" s="60">
        <v>40847</v>
      </c>
      <c r="K88" s="60" t="s">
        <v>1352</v>
      </c>
      <c r="L88" s="61">
        <v>2977093.82</v>
      </c>
      <c r="M88" s="61">
        <v>2977093.82</v>
      </c>
      <c r="N88" s="61">
        <v>2530529.7400000002</v>
      </c>
    </row>
    <row r="89" spans="1:14" ht="123.75" x14ac:dyDescent="0.25">
      <c r="A89" s="59">
        <v>86</v>
      </c>
      <c r="B89" s="59" t="s">
        <v>624</v>
      </c>
      <c r="C89" s="59" t="s">
        <v>625</v>
      </c>
      <c r="D89" s="59" t="s">
        <v>626</v>
      </c>
      <c r="E89" s="59" t="s">
        <v>61</v>
      </c>
      <c r="F89" s="59" t="s">
        <v>627</v>
      </c>
      <c r="G89" s="59" t="s">
        <v>628</v>
      </c>
      <c r="H89" s="59" t="s">
        <v>629</v>
      </c>
      <c r="I89" s="60">
        <v>39083</v>
      </c>
      <c r="J89" s="60">
        <v>40877</v>
      </c>
      <c r="K89" s="60" t="s">
        <v>1352</v>
      </c>
      <c r="L89" s="61">
        <v>6116833.9900000002</v>
      </c>
      <c r="M89" s="61">
        <v>6103624.0199999996</v>
      </c>
      <c r="N89" s="61">
        <v>5188080.41</v>
      </c>
    </row>
    <row r="90" spans="1:14" ht="123.75" x14ac:dyDescent="0.25">
      <c r="A90" s="59">
        <v>87</v>
      </c>
      <c r="B90" s="59" t="s">
        <v>630</v>
      </c>
      <c r="C90" s="59" t="s">
        <v>631</v>
      </c>
      <c r="D90" s="59" t="s">
        <v>632</v>
      </c>
      <c r="E90" s="59" t="s">
        <v>70</v>
      </c>
      <c r="F90" s="59" t="s">
        <v>284</v>
      </c>
      <c r="G90" s="59" t="s">
        <v>285</v>
      </c>
      <c r="H90" s="59" t="s">
        <v>286</v>
      </c>
      <c r="I90" s="60">
        <v>39083</v>
      </c>
      <c r="J90" s="60">
        <v>40328</v>
      </c>
      <c r="K90" s="60" t="s">
        <v>1352</v>
      </c>
      <c r="L90" s="61">
        <v>7278792.5599999996</v>
      </c>
      <c r="M90" s="61">
        <v>6553510.8099999996</v>
      </c>
      <c r="N90" s="61">
        <v>5570484.1799999997</v>
      </c>
    </row>
    <row r="91" spans="1:14" ht="180" x14ac:dyDescent="0.25">
      <c r="A91" s="59">
        <v>88</v>
      </c>
      <c r="B91" s="59" t="s">
        <v>633</v>
      </c>
      <c r="C91" s="59" t="s">
        <v>634</v>
      </c>
      <c r="D91" s="59" t="s">
        <v>635</v>
      </c>
      <c r="E91" s="59" t="s">
        <v>63</v>
      </c>
      <c r="F91" s="59" t="s">
        <v>636</v>
      </c>
      <c r="G91" s="59" t="s">
        <v>637</v>
      </c>
      <c r="H91" s="59" t="s">
        <v>638</v>
      </c>
      <c r="I91" s="60">
        <v>39083</v>
      </c>
      <c r="J91" s="60">
        <v>40755</v>
      </c>
      <c r="K91" s="60" t="s">
        <v>1355</v>
      </c>
      <c r="L91" s="61">
        <v>7037530</v>
      </c>
      <c r="M91" s="61">
        <v>5597480</v>
      </c>
      <c r="N91" s="61">
        <v>4757850</v>
      </c>
    </row>
    <row r="92" spans="1:14" ht="101.25" x14ac:dyDescent="0.25">
      <c r="A92" s="59">
        <v>89</v>
      </c>
      <c r="B92" s="59" t="s">
        <v>639</v>
      </c>
      <c r="C92" s="59" t="s">
        <v>640</v>
      </c>
      <c r="D92" s="59" t="s">
        <v>641</v>
      </c>
      <c r="E92" s="59" t="s">
        <v>56</v>
      </c>
      <c r="F92" s="59" t="s">
        <v>642</v>
      </c>
      <c r="G92" s="59" t="s">
        <v>643</v>
      </c>
      <c r="H92" s="59" t="s">
        <v>644</v>
      </c>
      <c r="I92" s="60">
        <v>39083</v>
      </c>
      <c r="J92" s="60">
        <v>40451</v>
      </c>
      <c r="K92" s="60" t="s">
        <v>1355</v>
      </c>
      <c r="L92" s="61">
        <v>5461994.4900000002</v>
      </c>
      <c r="M92" s="61">
        <v>5326269</v>
      </c>
      <c r="N92" s="61">
        <v>4527328.6500000004</v>
      </c>
    </row>
    <row r="93" spans="1:14" ht="135" x14ac:dyDescent="0.25">
      <c r="A93" s="59">
        <v>90</v>
      </c>
      <c r="B93" s="59" t="s">
        <v>645</v>
      </c>
      <c r="C93" s="59" t="s">
        <v>646</v>
      </c>
      <c r="D93" s="59" t="s">
        <v>647</v>
      </c>
      <c r="E93" s="59" t="s">
        <v>61</v>
      </c>
      <c r="F93" s="59" t="s">
        <v>429</v>
      </c>
      <c r="G93" s="59" t="s">
        <v>648</v>
      </c>
      <c r="H93" s="59" t="s">
        <v>649</v>
      </c>
      <c r="I93" s="60">
        <v>39083</v>
      </c>
      <c r="J93" s="60">
        <v>40847</v>
      </c>
      <c r="K93" s="60" t="s">
        <v>1352</v>
      </c>
      <c r="L93" s="61">
        <v>7558649.0899999999</v>
      </c>
      <c r="M93" s="61">
        <v>7244053.0899999999</v>
      </c>
      <c r="N93" s="61">
        <v>6157445.1200000001</v>
      </c>
    </row>
    <row r="94" spans="1:14" ht="168.75" x14ac:dyDescent="0.25">
      <c r="A94" s="59">
        <v>91</v>
      </c>
      <c r="B94" s="59" t="s">
        <v>650</v>
      </c>
      <c r="C94" s="59" t="s">
        <v>651</v>
      </c>
      <c r="D94" s="59" t="s">
        <v>652</v>
      </c>
      <c r="E94" s="59" t="s">
        <v>70</v>
      </c>
      <c r="F94" s="59" t="s">
        <v>653</v>
      </c>
      <c r="G94" s="59" t="s">
        <v>654</v>
      </c>
      <c r="H94" s="59" t="s">
        <v>655</v>
      </c>
      <c r="I94" s="60">
        <v>39083</v>
      </c>
      <c r="J94" s="60">
        <v>41243</v>
      </c>
      <c r="K94" s="60" t="s">
        <v>1355</v>
      </c>
      <c r="L94" s="61">
        <v>4989818.8499999996</v>
      </c>
      <c r="M94" s="61">
        <v>4542577.41</v>
      </c>
      <c r="N94" s="61">
        <v>3861190.79</v>
      </c>
    </row>
    <row r="95" spans="1:14" ht="123.75" x14ac:dyDescent="0.25">
      <c r="A95" s="59">
        <v>92</v>
      </c>
      <c r="B95" s="59" t="s">
        <v>656</v>
      </c>
      <c r="C95" s="59" t="s">
        <v>657</v>
      </c>
      <c r="D95" s="59" t="s">
        <v>658</v>
      </c>
      <c r="E95" s="59" t="s">
        <v>69</v>
      </c>
      <c r="F95" s="59" t="s">
        <v>659</v>
      </c>
      <c r="G95" s="59" t="s">
        <v>660</v>
      </c>
      <c r="H95" s="59" t="s">
        <v>661</v>
      </c>
      <c r="I95" s="60">
        <v>39083</v>
      </c>
      <c r="J95" s="60">
        <v>40512</v>
      </c>
      <c r="K95" s="60" t="s">
        <v>1354</v>
      </c>
      <c r="L95" s="61">
        <v>2940883.88</v>
      </c>
      <c r="M95" s="61">
        <v>2940883.88</v>
      </c>
      <c r="N95" s="61">
        <v>2499751.2999999998</v>
      </c>
    </row>
    <row r="96" spans="1:14" ht="112.5" x14ac:dyDescent="0.25">
      <c r="A96" s="59">
        <v>93</v>
      </c>
      <c r="B96" s="59" t="s">
        <v>662</v>
      </c>
      <c r="C96" s="59" t="s">
        <v>663</v>
      </c>
      <c r="D96" s="59" t="s">
        <v>664</v>
      </c>
      <c r="E96" s="59" t="s">
        <v>58</v>
      </c>
      <c r="F96" s="59" t="s">
        <v>665</v>
      </c>
      <c r="G96" s="59" t="s">
        <v>666</v>
      </c>
      <c r="H96" s="59" t="s">
        <v>667</v>
      </c>
      <c r="I96" s="60">
        <v>39083</v>
      </c>
      <c r="J96" s="60">
        <v>40574</v>
      </c>
      <c r="K96" s="60" t="s">
        <v>1357</v>
      </c>
      <c r="L96" s="61">
        <v>1327198.03</v>
      </c>
      <c r="M96" s="61">
        <v>1327198.03</v>
      </c>
      <c r="N96" s="61">
        <v>1128118.32</v>
      </c>
    </row>
    <row r="97" spans="1:14" ht="112.5" x14ac:dyDescent="0.25">
      <c r="A97" s="59">
        <v>94</v>
      </c>
      <c r="B97" s="59" t="s">
        <v>668</v>
      </c>
      <c r="C97" s="59" t="s">
        <v>669</v>
      </c>
      <c r="D97" s="59" t="s">
        <v>670</v>
      </c>
      <c r="E97" s="59" t="s">
        <v>57</v>
      </c>
      <c r="F97" s="59" t="s">
        <v>402</v>
      </c>
      <c r="G97" s="59" t="s">
        <v>671</v>
      </c>
      <c r="H97" s="59" t="s">
        <v>672</v>
      </c>
      <c r="I97" s="60">
        <v>39083</v>
      </c>
      <c r="J97" s="60">
        <v>40724</v>
      </c>
      <c r="K97" s="60" t="s">
        <v>1354</v>
      </c>
      <c r="L97" s="61">
        <v>8142298.5</v>
      </c>
      <c r="M97" s="61">
        <v>8142298.5</v>
      </c>
      <c r="N97" s="61">
        <v>6920953.7199999997</v>
      </c>
    </row>
    <row r="98" spans="1:14" ht="123.75" x14ac:dyDescent="0.25">
      <c r="A98" s="59">
        <v>95</v>
      </c>
      <c r="B98" s="59" t="s">
        <v>673</v>
      </c>
      <c r="C98" s="59" t="s">
        <v>674</v>
      </c>
      <c r="D98" s="59" t="s">
        <v>675</v>
      </c>
      <c r="E98" s="59" t="s">
        <v>58</v>
      </c>
      <c r="F98" s="59" t="s">
        <v>676</v>
      </c>
      <c r="G98" s="59" t="s">
        <v>677</v>
      </c>
      <c r="H98" s="59" t="s">
        <v>678</v>
      </c>
      <c r="I98" s="60">
        <v>39083</v>
      </c>
      <c r="J98" s="60">
        <v>40451</v>
      </c>
      <c r="K98" s="60" t="s">
        <v>1355</v>
      </c>
      <c r="L98" s="61">
        <v>1721239.86</v>
      </c>
      <c r="M98" s="61">
        <v>1721239.86</v>
      </c>
      <c r="N98" s="61">
        <v>1463050</v>
      </c>
    </row>
    <row r="99" spans="1:14" ht="90" x14ac:dyDescent="0.25">
      <c r="A99" s="59">
        <v>96</v>
      </c>
      <c r="B99" s="59" t="s">
        <v>679</v>
      </c>
      <c r="C99" s="59" t="s">
        <v>680</v>
      </c>
      <c r="D99" s="59" t="s">
        <v>681</v>
      </c>
      <c r="E99" s="59" t="s">
        <v>56</v>
      </c>
      <c r="F99" s="59" t="s">
        <v>308</v>
      </c>
      <c r="G99" s="59" t="s">
        <v>682</v>
      </c>
      <c r="H99" s="59" t="s">
        <v>683</v>
      </c>
      <c r="I99" s="60">
        <v>39083</v>
      </c>
      <c r="J99" s="60">
        <v>41547</v>
      </c>
      <c r="K99" s="60" t="s">
        <v>1354</v>
      </c>
      <c r="L99" s="61">
        <v>3258844.99</v>
      </c>
      <c r="M99" s="61">
        <v>2809440</v>
      </c>
      <c r="N99" s="61">
        <v>2388024</v>
      </c>
    </row>
    <row r="100" spans="1:14" ht="123.75" x14ac:dyDescent="0.25">
      <c r="A100" s="59">
        <v>97</v>
      </c>
      <c r="B100" s="59" t="s">
        <v>684</v>
      </c>
      <c r="C100" s="59" t="s">
        <v>685</v>
      </c>
      <c r="D100" s="59" t="s">
        <v>686</v>
      </c>
      <c r="E100" s="59" t="s">
        <v>66</v>
      </c>
      <c r="F100" s="59" t="s">
        <v>414</v>
      </c>
      <c r="G100" s="59" t="s">
        <v>687</v>
      </c>
      <c r="H100" s="59" t="s">
        <v>688</v>
      </c>
      <c r="I100" s="60">
        <v>39083</v>
      </c>
      <c r="J100" s="60">
        <v>41547</v>
      </c>
      <c r="K100" s="60" t="s">
        <v>1352</v>
      </c>
      <c r="L100" s="61">
        <v>6667312.5999999996</v>
      </c>
      <c r="M100" s="61">
        <v>6500289.6100000003</v>
      </c>
      <c r="N100" s="61">
        <v>5525246.1600000001</v>
      </c>
    </row>
    <row r="101" spans="1:14" ht="101.25" x14ac:dyDescent="0.25">
      <c r="A101" s="59">
        <v>98</v>
      </c>
      <c r="B101" s="59" t="s">
        <v>689</v>
      </c>
      <c r="C101" s="59" t="s">
        <v>690</v>
      </c>
      <c r="D101" s="59" t="s">
        <v>258</v>
      </c>
      <c r="E101" s="59" t="s">
        <v>59</v>
      </c>
      <c r="F101" s="59" t="s">
        <v>259</v>
      </c>
      <c r="G101" s="59" t="s">
        <v>260</v>
      </c>
      <c r="H101" s="59" t="s">
        <v>261</v>
      </c>
      <c r="I101" s="60">
        <v>39083</v>
      </c>
      <c r="J101" s="60">
        <v>40633</v>
      </c>
      <c r="K101" s="60" t="s">
        <v>1354</v>
      </c>
      <c r="L101" s="61">
        <v>2410184.2400000002</v>
      </c>
      <c r="M101" s="61">
        <v>2391184.2400000002</v>
      </c>
      <c r="N101" s="61">
        <v>2032506.6</v>
      </c>
    </row>
    <row r="102" spans="1:14" ht="112.5" x14ac:dyDescent="0.25">
      <c r="A102" s="59">
        <v>99</v>
      </c>
      <c r="B102" s="59" t="s">
        <v>691</v>
      </c>
      <c r="C102" s="59" t="s">
        <v>692</v>
      </c>
      <c r="D102" s="59" t="s">
        <v>693</v>
      </c>
      <c r="E102" s="59" t="s">
        <v>56</v>
      </c>
      <c r="F102" s="59" t="s">
        <v>694</v>
      </c>
      <c r="G102" s="59" t="s">
        <v>695</v>
      </c>
      <c r="H102" s="59" t="s">
        <v>696</v>
      </c>
      <c r="I102" s="60">
        <v>39083</v>
      </c>
      <c r="J102" s="60">
        <v>41152</v>
      </c>
      <c r="K102" s="60" t="s">
        <v>1352</v>
      </c>
      <c r="L102" s="61">
        <v>21724864.899999999</v>
      </c>
      <c r="M102" s="61">
        <v>8153322.6200000001</v>
      </c>
      <c r="N102" s="61">
        <v>6930324.2199999997</v>
      </c>
    </row>
    <row r="103" spans="1:14" ht="135" x14ac:dyDescent="0.25">
      <c r="A103" s="59">
        <v>100</v>
      </c>
      <c r="B103" s="59" t="s">
        <v>697</v>
      </c>
      <c r="C103" s="59" t="s">
        <v>698</v>
      </c>
      <c r="D103" s="59" t="s">
        <v>699</v>
      </c>
      <c r="E103" s="59" t="s">
        <v>57</v>
      </c>
      <c r="F103" s="59" t="s">
        <v>700</v>
      </c>
      <c r="G103" s="59" t="s">
        <v>701</v>
      </c>
      <c r="H103" s="59" t="s">
        <v>702</v>
      </c>
      <c r="I103" s="60">
        <v>39083</v>
      </c>
      <c r="J103" s="60">
        <v>40512</v>
      </c>
      <c r="K103" s="60" t="s">
        <v>1354</v>
      </c>
      <c r="L103" s="61">
        <v>5486619.9900000002</v>
      </c>
      <c r="M103" s="61">
        <v>5486619.9900000002</v>
      </c>
      <c r="N103" s="61">
        <v>4663626.99</v>
      </c>
    </row>
    <row r="104" spans="1:14" ht="112.5" x14ac:dyDescent="0.25">
      <c r="A104" s="59">
        <v>101</v>
      </c>
      <c r="B104" s="59" t="s">
        <v>703</v>
      </c>
      <c r="C104" s="59" t="s">
        <v>704</v>
      </c>
      <c r="D104" s="59" t="s">
        <v>705</v>
      </c>
      <c r="E104" s="59" t="s">
        <v>70</v>
      </c>
      <c r="F104" s="59" t="s">
        <v>706</v>
      </c>
      <c r="G104" s="59" t="s">
        <v>707</v>
      </c>
      <c r="H104" s="59" t="s">
        <v>708</v>
      </c>
      <c r="I104" s="60">
        <v>39083</v>
      </c>
      <c r="J104" s="60">
        <v>40574</v>
      </c>
      <c r="K104" s="60" t="s">
        <v>1352</v>
      </c>
      <c r="L104" s="61">
        <v>3932715.17</v>
      </c>
      <c r="M104" s="61">
        <v>3838000.47</v>
      </c>
      <c r="N104" s="61">
        <v>3262300.39</v>
      </c>
    </row>
    <row r="105" spans="1:14" ht="135" x14ac:dyDescent="0.25">
      <c r="A105" s="59">
        <v>102</v>
      </c>
      <c r="B105" s="59" t="s">
        <v>709</v>
      </c>
      <c r="C105" s="59" t="s">
        <v>710</v>
      </c>
      <c r="D105" s="59" t="s">
        <v>711</v>
      </c>
      <c r="E105" s="59" t="s">
        <v>59</v>
      </c>
      <c r="F105" s="59" t="s">
        <v>712</v>
      </c>
      <c r="G105" s="59" t="s">
        <v>713</v>
      </c>
      <c r="H105" s="59" t="s">
        <v>714</v>
      </c>
      <c r="I105" s="60">
        <v>39083</v>
      </c>
      <c r="J105" s="60">
        <v>40724</v>
      </c>
      <c r="K105" s="60" t="s">
        <v>1354</v>
      </c>
      <c r="L105" s="61">
        <v>612395.64</v>
      </c>
      <c r="M105" s="61">
        <v>612395.64</v>
      </c>
      <c r="N105" s="61">
        <v>520536.29</v>
      </c>
    </row>
    <row r="106" spans="1:14" ht="112.5" x14ac:dyDescent="0.25">
      <c r="A106" s="59">
        <v>103</v>
      </c>
      <c r="B106" s="59" t="s">
        <v>715</v>
      </c>
      <c r="C106" s="59" t="s">
        <v>716</v>
      </c>
      <c r="D106" s="59" t="s">
        <v>717</v>
      </c>
      <c r="E106" s="59" t="s">
        <v>58</v>
      </c>
      <c r="F106" s="59" t="s">
        <v>718</v>
      </c>
      <c r="G106" s="59" t="s">
        <v>719</v>
      </c>
      <c r="H106" s="59" t="s">
        <v>720</v>
      </c>
      <c r="I106" s="60">
        <v>39083</v>
      </c>
      <c r="J106" s="60">
        <v>40451</v>
      </c>
      <c r="K106" s="60" t="s">
        <v>1354</v>
      </c>
      <c r="L106" s="61">
        <v>1418070</v>
      </c>
      <c r="M106" s="61">
        <v>1418070</v>
      </c>
      <c r="N106" s="61">
        <v>1205359.5</v>
      </c>
    </row>
    <row r="107" spans="1:14" ht="123.75" x14ac:dyDescent="0.25">
      <c r="A107" s="59">
        <v>104</v>
      </c>
      <c r="B107" s="59" t="s">
        <v>721</v>
      </c>
      <c r="C107" s="59" t="s">
        <v>722</v>
      </c>
      <c r="D107" s="59" t="s">
        <v>723</v>
      </c>
      <c r="E107" s="59" t="s">
        <v>62</v>
      </c>
      <c r="F107" s="59" t="s">
        <v>724</v>
      </c>
      <c r="G107" s="59" t="s">
        <v>725</v>
      </c>
      <c r="H107" s="59" t="s">
        <v>726</v>
      </c>
      <c r="I107" s="60">
        <v>39083</v>
      </c>
      <c r="J107" s="60">
        <v>40908</v>
      </c>
      <c r="K107" s="60" t="s">
        <v>1352</v>
      </c>
      <c r="L107" s="61">
        <v>2219188.4500000002</v>
      </c>
      <c r="M107" s="61">
        <v>2175508.09</v>
      </c>
      <c r="N107" s="61">
        <v>1849181.87</v>
      </c>
    </row>
    <row r="108" spans="1:14" ht="90" x14ac:dyDescent="0.25">
      <c r="A108" s="59">
        <v>105</v>
      </c>
      <c r="B108" s="59" t="s">
        <v>727</v>
      </c>
      <c r="C108" s="59" t="s">
        <v>728</v>
      </c>
      <c r="D108" s="59" t="s">
        <v>729</v>
      </c>
      <c r="E108" s="59" t="s">
        <v>57</v>
      </c>
      <c r="F108" s="59" t="s">
        <v>700</v>
      </c>
      <c r="G108" s="59" t="s">
        <v>701</v>
      </c>
      <c r="H108" s="59" t="s">
        <v>702</v>
      </c>
      <c r="I108" s="60">
        <v>39083</v>
      </c>
      <c r="J108" s="60">
        <v>40482</v>
      </c>
      <c r="K108" s="60" t="s">
        <v>1351</v>
      </c>
      <c r="L108" s="61">
        <v>4656068.51</v>
      </c>
      <c r="M108" s="61">
        <v>4656068.51</v>
      </c>
      <c r="N108" s="61">
        <v>3957658.23</v>
      </c>
    </row>
    <row r="109" spans="1:14" ht="123.75" x14ac:dyDescent="0.25">
      <c r="A109" s="59">
        <v>106</v>
      </c>
      <c r="B109" s="59" t="s">
        <v>730</v>
      </c>
      <c r="C109" s="59" t="s">
        <v>731</v>
      </c>
      <c r="D109" s="59" t="s">
        <v>732</v>
      </c>
      <c r="E109" s="59" t="s">
        <v>61</v>
      </c>
      <c r="F109" s="59" t="s">
        <v>350</v>
      </c>
      <c r="G109" s="59" t="s">
        <v>351</v>
      </c>
      <c r="H109" s="59" t="s">
        <v>352</v>
      </c>
      <c r="I109" s="60">
        <v>39083</v>
      </c>
      <c r="J109" s="60">
        <v>40512</v>
      </c>
      <c r="K109" s="60" t="s">
        <v>1354</v>
      </c>
      <c r="L109" s="61">
        <v>997650</v>
      </c>
      <c r="M109" s="61">
        <v>997650</v>
      </c>
      <c r="N109" s="61">
        <v>848002.5</v>
      </c>
    </row>
    <row r="110" spans="1:14" ht="90" x14ac:dyDescent="0.25">
      <c r="A110" s="59">
        <v>107</v>
      </c>
      <c r="B110" s="59" t="s">
        <v>733</v>
      </c>
      <c r="C110" s="59" t="s">
        <v>734</v>
      </c>
      <c r="D110" s="59" t="s">
        <v>735</v>
      </c>
      <c r="E110" s="59" t="s">
        <v>71</v>
      </c>
      <c r="F110" s="59" t="s">
        <v>736</v>
      </c>
      <c r="G110" s="59" t="s">
        <v>737</v>
      </c>
      <c r="H110" s="59" t="s">
        <v>738</v>
      </c>
      <c r="I110" s="60">
        <v>39083</v>
      </c>
      <c r="J110" s="60">
        <v>40877</v>
      </c>
      <c r="K110" s="60" t="s">
        <v>1355</v>
      </c>
      <c r="L110" s="61">
        <v>21967984</v>
      </c>
      <c r="M110" s="61">
        <v>18006544.300000001</v>
      </c>
      <c r="N110" s="61">
        <v>15305562.65</v>
      </c>
    </row>
    <row r="111" spans="1:14" ht="101.25" x14ac:dyDescent="0.25">
      <c r="A111" s="59">
        <v>108</v>
      </c>
      <c r="B111" s="59" t="s">
        <v>739</v>
      </c>
      <c r="C111" s="59" t="s">
        <v>740</v>
      </c>
      <c r="D111" s="59" t="s">
        <v>741</v>
      </c>
      <c r="E111" s="59" t="s">
        <v>66</v>
      </c>
      <c r="F111" s="59" t="s">
        <v>414</v>
      </c>
      <c r="G111" s="59" t="s">
        <v>742</v>
      </c>
      <c r="H111" s="59" t="s">
        <v>743</v>
      </c>
      <c r="I111" s="60">
        <v>39083</v>
      </c>
      <c r="J111" s="60">
        <v>40983</v>
      </c>
      <c r="K111" s="60" t="s">
        <v>1354</v>
      </c>
      <c r="L111" s="61">
        <v>4376400</v>
      </c>
      <c r="M111" s="61">
        <v>4376400</v>
      </c>
      <c r="N111" s="61">
        <v>3719940</v>
      </c>
    </row>
    <row r="112" spans="1:14" ht="135" x14ac:dyDescent="0.25">
      <c r="A112" s="59">
        <v>109</v>
      </c>
      <c r="B112" s="59" t="s">
        <v>744</v>
      </c>
      <c r="C112" s="59" t="s">
        <v>745</v>
      </c>
      <c r="D112" s="59" t="s">
        <v>746</v>
      </c>
      <c r="E112" s="59" t="s">
        <v>70</v>
      </c>
      <c r="F112" s="59" t="s">
        <v>747</v>
      </c>
      <c r="G112" s="59" t="s">
        <v>748</v>
      </c>
      <c r="H112" s="59" t="s">
        <v>749</v>
      </c>
      <c r="I112" s="60">
        <v>39083</v>
      </c>
      <c r="J112" s="60">
        <v>40633</v>
      </c>
      <c r="K112" s="60" t="s">
        <v>1357</v>
      </c>
      <c r="L112" s="61">
        <v>1689876</v>
      </c>
      <c r="M112" s="61">
        <v>1689876</v>
      </c>
      <c r="N112" s="61">
        <v>1436394.6</v>
      </c>
    </row>
    <row r="113" spans="1:14" ht="135" x14ac:dyDescent="0.25">
      <c r="A113" s="59">
        <v>110</v>
      </c>
      <c r="B113" s="59" t="s">
        <v>750</v>
      </c>
      <c r="C113" s="59" t="s">
        <v>751</v>
      </c>
      <c r="D113" s="59" t="s">
        <v>752</v>
      </c>
      <c r="E113" s="59" t="s">
        <v>58</v>
      </c>
      <c r="F113" s="59" t="s">
        <v>385</v>
      </c>
      <c r="G113" s="59" t="s">
        <v>753</v>
      </c>
      <c r="H113" s="59" t="s">
        <v>754</v>
      </c>
      <c r="I113" s="60">
        <v>39083</v>
      </c>
      <c r="J113" s="60">
        <v>41364</v>
      </c>
      <c r="K113" s="60" t="s">
        <v>1355</v>
      </c>
      <c r="L113" s="61">
        <v>1655841.23</v>
      </c>
      <c r="M113" s="61">
        <v>1655841.23</v>
      </c>
      <c r="N113" s="61">
        <v>1407465.04</v>
      </c>
    </row>
    <row r="114" spans="1:14" ht="123.75" x14ac:dyDescent="0.25">
      <c r="A114" s="59">
        <v>111</v>
      </c>
      <c r="B114" s="59" t="s">
        <v>755</v>
      </c>
      <c r="C114" s="59" t="s">
        <v>756</v>
      </c>
      <c r="D114" s="59" t="s">
        <v>757</v>
      </c>
      <c r="E114" s="59" t="s">
        <v>66</v>
      </c>
      <c r="F114" s="59" t="s">
        <v>758</v>
      </c>
      <c r="G114" s="59" t="s">
        <v>759</v>
      </c>
      <c r="H114" s="59" t="s">
        <v>760</v>
      </c>
      <c r="I114" s="60">
        <v>39083</v>
      </c>
      <c r="J114" s="60">
        <v>41090</v>
      </c>
      <c r="K114" s="60" t="s">
        <v>1355</v>
      </c>
      <c r="L114" s="61">
        <v>4956786.82</v>
      </c>
      <c r="M114" s="61">
        <v>3820812.73</v>
      </c>
      <c r="N114" s="61">
        <v>3247690.82</v>
      </c>
    </row>
    <row r="115" spans="1:14" ht="101.25" x14ac:dyDescent="0.25">
      <c r="A115" s="59">
        <v>112</v>
      </c>
      <c r="B115" s="59" t="s">
        <v>761</v>
      </c>
      <c r="C115" s="59" t="s">
        <v>762</v>
      </c>
      <c r="D115" s="59" t="s">
        <v>763</v>
      </c>
      <c r="E115" s="59" t="s">
        <v>62</v>
      </c>
      <c r="F115" s="59" t="s">
        <v>764</v>
      </c>
      <c r="G115" s="59" t="s">
        <v>765</v>
      </c>
      <c r="H115" s="59" t="s">
        <v>766</v>
      </c>
      <c r="I115" s="60">
        <v>39083</v>
      </c>
      <c r="J115" s="60">
        <v>41180</v>
      </c>
      <c r="K115" s="60" t="s">
        <v>1355</v>
      </c>
      <c r="L115" s="61">
        <v>8714736.2699999996</v>
      </c>
      <c r="M115" s="61">
        <v>7221728.8200000003</v>
      </c>
      <c r="N115" s="61">
        <v>6138469.4900000002</v>
      </c>
    </row>
    <row r="116" spans="1:14" ht="135" x14ac:dyDescent="0.25">
      <c r="A116" s="59">
        <v>113</v>
      </c>
      <c r="B116" s="59" t="s">
        <v>767</v>
      </c>
      <c r="C116" s="59" t="s">
        <v>768</v>
      </c>
      <c r="D116" s="59" t="s">
        <v>769</v>
      </c>
      <c r="E116" s="59" t="s">
        <v>58</v>
      </c>
      <c r="F116" s="59" t="s">
        <v>770</v>
      </c>
      <c r="G116" s="59" t="s">
        <v>771</v>
      </c>
      <c r="H116" s="59" t="s">
        <v>772</v>
      </c>
      <c r="I116" s="60">
        <v>39083</v>
      </c>
      <c r="J116" s="60">
        <v>41152</v>
      </c>
      <c r="K116" s="60" t="s">
        <v>1352</v>
      </c>
      <c r="L116" s="61">
        <v>10314931</v>
      </c>
      <c r="M116" s="61">
        <v>10314931</v>
      </c>
      <c r="N116" s="61">
        <v>8767691.3499999996</v>
      </c>
    </row>
    <row r="117" spans="1:14" ht="135" x14ac:dyDescent="0.25">
      <c r="A117" s="59">
        <v>114</v>
      </c>
      <c r="B117" s="59" t="s">
        <v>773</v>
      </c>
      <c r="C117" s="59" t="s">
        <v>774</v>
      </c>
      <c r="D117" s="59" t="s">
        <v>775</v>
      </c>
      <c r="E117" s="59" t="s">
        <v>70</v>
      </c>
      <c r="F117" s="59" t="s">
        <v>776</v>
      </c>
      <c r="G117" s="59" t="s">
        <v>777</v>
      </c>
      <c r="H117" s="59" t="s">
        <v>778</v>
      </c>
      <c r="I117" s="60">
        <v>39083</v>
      </c>
      <c r="J117" s="60">
        <v>41152</v>
      </c>
      <c r="K117" s="60" t="s">
        <v>1358</v>
      </c>
      <c r="L117" s="61">
        <v>2373401.8199999998</v>
      </c>
      <c r="M117" s="61">
        <v>1999748</v>
      </c>
      <c r="N117" s="61">
        <v>1191233</v>
      </c>
    </row>
    <row r="118" spans="1:14" ht="90" x14ac:dyDescent="0.25">
      <c r="A118" s="59">
        <v>115</v>
      </c>
      <c r="B118" s="59" t="s">
        <v>779</v>
      </c>
      <c r="C118" s="59" t="s">
        <v>780</v>
      </c>
      <c r="D118" s="59" t="s">
        <v>223</v>
      </c>
      <c r="E118" s="59" t="s">
        <v>62</v>
      </c>
      <c r="F118" s="59" t="s">
        <v>224</v>
      </c>
      <c r="G118" s="59" t="s">
        <v>225</v>
      </c>
      <c r="H118" s="59" t="s">
        <v>226</v>
      </c>
      <c r="I118" s="60">
        <v>39083</v>
      </c>
      <c r="J118" s="60">
        <v>41973</v>
      </c>
      <c r="K118" s="60" t="s">
        <v>1355</v>
      </c>
      <c r="L118" s="61">
        <v>8779885.2400000002</v>
      </c>
      <c r="M118" s="61">
        <v>8406793.9700000007</v>
      </c>
      <c r="N118" s="61">
        <v>7145774.7300000004</v>
      </c>
    </row>
    <row r="119" spans="1:14" ht="112.5" x14ac:dyDescent="0.25">
      <c r="A119" s="59">
        <v>116</v>
      </c>
      <c r="B119" s="59" t="s">
        <v>781</v>
      </c>
      <c r="C119" s="59" t="s">
        <v>782</v>
      </c>
      <c r="D119" s="59" t="s">
        <v>783</v>
      </c>
      <c r="E119" s="59" t="s">
        <v>69</v>
      </c>
      <c r="F119" s="59" t="s">
        <v>183</v>
      </c>
      <c r="G119" s="59" t="s">
        <v>184</v>
      </c>
      <c r="H119" s="59" t="s">
        <v>185</v>
      </c>
      <c r="I119" s="60">
        <v>39083</v>
      </c>
      <c r="J119" s="60">
        <v>40482</v>
      </c>
      <c r="K119" s="60" t="s">
        <v>1354</v>
      </c>
      <c r="L119" s="61">
        <v>2751450</v>
      </c>
      <c r="M119" s="61">
        <v>2751450</v>
      </c>
      <c r="N119" s="61">
        <v>2338732.5</v>
      </c>
    </row>
    <row r="120" spans="1:14" ht="112.5" x14ac:dyDescent="0.25">
      <c r="A120" s="59">
        <v>117</v>
      </c>
      <c r="B120" s="59" t="s">
        <v>784</v>
      </c>
      <c r="C120" s="59" t="s">
        <v>785</v>
      </c>
      <c r="D120" s="59" t="s">
        <v>205</v>
      </c>
      <c r="E120" s="59" t="s">
        <v>64</v>
      </c>
      <c r="F120" s="59" t="s">
        <v>206</v>
      </c>
      <c r="G120" s="59" t="s">
        <v>207</v>
      </c>
      <c r="H120" s="59" t="s">
        <v>208</v>
      </c>
      <c r="I120" s="60">
        <v>39083</v>
      </c>
      <c r="J120" s="60">
        <v>41274</v>
      </c>
      <c r="K120" s="60" t="s">
        <v>1352</v>
      </c>
      <c r="L120" s="61">
        <v>42072206.399999999</v>
      </c>
      <c r="M120" s="61">
        <v>31290754.57</v>
      </c>
      <c r="N120" s="61">
        <v>26597141.32</v>
      </c>
    </row>
    <row r="121" spans="1:14" ht="78.75" x14ac:dyDescent="0.25">
      <c r="A121" s="59">
        <v>118</v>
      </c>
      <c r="B121" s="59" t="s">
        <v>786</v>
      </c>
      <c r="C121" s="59" t="s">
        <v>787</v>
      </c>
      <c r="D121" s="59" t="s">
        <v>788</v>
      </c>
      <c r="E121" s="59" t="s">
        <v>61</v>
      </c>
      <c r="F121" s="59" t="s">
        <v>789</v>
      </c>
      <c r="G121" s="59" t="s">
        <v>790</v>
      </c>
      <c r="H121" s="59" t="s">
        <v>791</v>
      </c>
      <c r="I121" s="60">
        <v>39083</v>
      </c>
      <c r="J121" s="60">
        <v>40694</v>
      </c>
      <c r="K121" s="60" t="s">
        <v>1354</v>
      </c>
      <c r="L121" s="61">
        <v>4566619.6100000003</v>
      </c>
      <c r="M121" s="61">
        <v>2080280.19</v>
      </c>
      <c r="N121" s="61">
        <v>1768238.16</v>
      </c>
    </row>
    <row r="122" spans="1:14" ht="123.75" x14ac:dyDescent="0.25">
      <c r="A122" s="59">
        <v>119</v>
      </c>
      <c r="B122" s="59" t="s">
        <v>792</v>
      </c>
      <c r="C122" s="59" t="s">
        <v>793</v>
      </c>
      <c r="D122" s="59" t="s">
        <v>794</v>
      </c>
      <c r="E122" s="59" t="s">
        <v>65</v>
      </c>
      <c r="F122" s="59" t="s">
        <v>795</v>
      </c>
      <c r="G122" s="59" t="s">
        <v>796</v>
      </c>
      <c r="H122" s="59" t="s">
        <v>797</v>
      </c>
      <c r="I122" s="60">
        <v>39083</v>
      </c>
      <c r="J122" s="60">
        <v>40421</v>
      </c>
      <c r="K122" s="60" t="s">
        <v>1354</v>
      </c>
      <c r="L122" s="61">
        <v>954580.71</v>
      </c>
      <c r="M122" s="61">
        <v>954580.71</v>
      </c>
      <c r="N122" s="61">
        <v>811393.6</v>
      </c>
    </row>
    <row r="123" spans="1:14" ht="146.25" x14ac:dyDescent="0.25">
      <c r="A123" s="59">
        <v>120</v>
      </c>
      <c r="B123" s="59" t="s">
        <v>798</v>
      </c>
      <c r="C123" s="59" t="s">
        <v>799</v>
      </c>
      <c r="D123" s="59" t="s">
        <v>800</v>
      </c>
      <c r="E123" s="59" t="s">
        <v>66</v>
      </c>
      <c r="F123" s="59" t="s">
        <v>801</v>
      </c>
      <c r="G123" s="59" t="s">
        <v>802</v>
      </c>
      <c r="H123" s="59" t="s">
        <v>803</v>
      </c>
      <c r="I123" s="60">
        <v>39083</v>
      </c>
      <c r="J123" s="60">
        <v>40816</v>
      </c>
      <c r="K123" s="60" t="s">
        <v>1352</v>
      </c>
      <c r="L123" s="61">
        <v>2606000</v>
      </c>
      <c r="M123" s="61">
        <v>2606000</v>
      </c>
      <c r="N123" s="61">
        <v>2215100</v>
      </c>
    </row>
    <row r="124" spans="1:14" ht="123.75" x14ac:dyDescent="0.25">
      <c r="A124" s="59">
        <v>121</v>
      </c>
      <c r="B124" s="59" t="s">
        <v>804</v>
      </c>
      <c r="C124" s="59" t="s">
        <v>805</v>
      </c>
      <c r="D124" s="59" t="s">
        <v>355</v>
      </c>
      <c r="E124" s="59" t="s">
        <v>57</v>
      </c>
      <c r="F124" s="59" t="s">
        <v>356</v>
      </c>
      <c r="G124" s="59" t="s">
        <v>357</v>
      </c>
      <c r="H124" s="59" t="s">
        <v>358</v>
      </c>
      <c r="I124" s="60">
        <v>40179</v>
      </c>
      <c r="J124" s="60">
        <v>40633</v>
      </c>
      <c r="K124" s="60" t="s">
        <v>1355</v>
      </c>
      <c r="L124" s="61">
        <v>4388909.47</v>
      </c>
      <c r="M124" s="61">
        <v>4388909.47</v>
      </c>
      <c r="N124" s="61">
        <v>3730573.04</v>
      </c>
    </row>
    <row r="125" spans="1:14" ht="135" x14ac:dyDescent="0.25">
      <c r="A125" s="59">
        <v>122</v>
      </c>
      <c r="B125" s="59" t="s">
        <v>806</v>
      </c>
      <c r="C125" s="59" t="s">
        <v>807</v>
      </c>
      <c r="D125" s="59" t="s">
        <v>808</v>
      </c>
      <c r="E125" s="59" t="s">
        <v>61</v>
      </c>
      <c r="F125" s="59" t="s">
        <v>809</v>
      </c>
      <c r="G125" s="59" t="s">
        <v>810</v>
      </c>
      <c r="H125" s="59" t="s">
        <v>811</v>
      </c>
      <c r="I125" s="60">
        <v>39083</v>
      </c>
      <c r="J125" s="60">
        <v>41182</v>
      </c>
      <c r="K125" s="60" t="s">
        <v>1357</v>
      </c>
      <c r="L125" s="61">
        <v>1894546.63</v>
      </c>
      <c r="M125" s="61">
        <v>1883566.63</v>
      </c>
      <c r="N125" s="61">
        <v>1601031.62</v>
      </c>
    </row>
    <row r="126" spans="1:14" ht="123.75" x14ac:dyDescent="0.25">
      <c r="A126" s="59">
        <v>123</v>
      </c>
      <c r="B126" s="59" t="s">
        <v>812</v>
      </c>
      <c r="C126" s="59" t="s">
        <v>813</v>
      </c>
      <c r="D126" s="59" t="s">
        <v>814</v>
      </c>
      <c r="E126" s="59" t="s">
        <v>58</v>
      </c>
      <c r="F126" s="59" t="s">
        <v>815</v>
      </c>
      <c r="G126" s="59" t="s">
        <v>816</v>
      </c>
      <c r="H126" s="59" t="s">
        <v>817</v>
      </c>
      <c r="I126" s="60">
        <v>39083</v>
      </c>
      <c r="J126" s="60">
        <v>40694</v>
      </c>
      <c r="K126" s="60" t="s">
        <v>1355</v>
      </c>
      <c r="L126" s="61">
        <v>1761749.17</v>
      </c>
      <c r="M126" s="61">
        <v>1761749.17</v>
      </c>
      <c r="N126" s="61">
        <v>1497486.79</v>
      </c>
    </row>
    <row r="127" spans="1:14" ht="123.75" x14ac:dyDescent="0.25">
      <c r="A127" s="59">
        <v>124</v>
      </c>
      <c r="B127" s="59" t="s">
        <v>818</v>
      </c>
      <c r="C127" s="59" t="s">
        <v>819</v>
      </c>
      <c r="D127" s="59" t="s">
        <v>820</v>
      </c>
      <c r="E127" s="59" t="s">
        <v>56</v>
      </c>
      <c r="F127" s="59" t="s">
        <v>821</v>
      </c>
      <c r="G127" s="59" t="s">
        <v>822</v>
      </c>
      <c r="H127" s="59" t="s">
        <v>823</v>
      </c>
      <c r="I127" s="60">
        <v>39083</v>
      </c>
      <c r="J127" s="60">
        <v>40724</v>
      </c>
      <c r="K127" s="60" t="s">
        <v>1355</v>
      </c>
      <c r="L127" s="61">
        <v>5997607.9199999999</v>
      </c>
      <c r="M127" s="61">
        <v>5997607.9199999999</v>
      </c>
      <c r="N127" s="61">
        <v>4495896.8600000003</v>
      </c>
    </row>
    <row r="128" spans="1:14" ht="135" x14ac:dyDescent="0.25">
      <c r="A128" s="59">
        <v>125</v>
      </c>
      <c r="B128" s="59" t="s">
        <v>824</v>
      </c>
      <c r="C128" s="59" t="s">
        <v>825</v>
      </c>
      <c r="D128" s="59" t="s">
        <v>826</v>
      </c>
      <c r="E128" s="59" t="s">
        <v>69</v>
      </c>
      <c r="F128" s="59" t="s">
        <v>302</v>
      </c>
      <c r="G128" s="59" t="s">
        <v>303</v>
      </c>
      <c r="H128" s="59" t="s">
        <v>827</v>
      </c>
      <c r="I128" s="60">
        <v>39083</v>
      </c>
      <c r="J128" s="60">
        <v>40908</v>
      </c>
      <c r="K128" s="60" t="s">
        <v>1355</v>
      </c>
      <c r="L128" s="61">
        <v>16677122.359999999</v>
      </c>
      <c r="M128" s="61">
        <v>15031192.810000001</v>
      </c>
      <c r="N128" s="61">
        <v>12776513.880000001</v>
      </c>
    </row>
    <row r="129" spans="1:14" ht="112.5" x14ac:dyDescent="0.25">
      <c r="A129" s="59">
        <v>126</v>
      </c>
      <c r="B129" s="59" t="s">
        <v>828</v>
      </c>
      <c r="C129" s="59" t="s">
        <v>829</v>
      </c>
      <c r="D129" s="59" t="s">
        <v>152</v>
      </c>
      <c r="E129" s="59" t="s">
        <v>60</v>
      </c>
      <c r="F129" s="59" t="s">
        <v>200</v>
      </c>
      <c r="G129" s="59" t="s">
        <v>201</v>
      </c>
      <c r="H129" s="59" t="s">
        <v>202</v>
      </c>
      <c r="I129" s="60">
        <v>39083</v>
      </c>
      <c r="J129" s="60">
        <v>40724</v>
      </c>
      <c r="K129" s="60" t="s">
        <v>1352</v>
      </c>
      <c r="L129" s="61">
        <v>3106559.31</v>
      </c>
      <c r="M129" s="61">
        <v>3106559.31</v>
      </c>
      <c r="N129" s="61">
        <v>2640575.41</v>
      </c>
    </row>
    <row r="130" spans="1:14" ht="123.75" x14ac:dyDescent="0.25">
      <c r="A130" s="59">
        <v>127</v>
      </c>
      <c r="B130" s="59" t="s">
        <v>830</v>
      </c>
      <c r="C130" s="59" t="s">
        <v>831</v>
      </c>
      <c r="D130" s="59" t="s">
        <v>832</v>
      </c>
      <c r="E130" s="59" t="s">
        <v>65</v>
      </c>
      <c r="F130" s="59" t="s">
        <v>833</v>
      </c>
      <c r="G130" s="59" t="s">
        <v>834</v>
      </c>
      <c r="H130" s="59" t="s">
        <v>835</v>
      </c>
      <c r="I130" s="60">
        <v>39083</v>
      </c>
      <c r="J130" s="60">
        <v>41182</v>
      </c>
      <c r="K130" s="60" t="s">
        <v>1352</v>
      </c>
      <c r="L130" s="61">
        <v>11003061.98</v>
      </c>
      <c r="M130" s="61">
        <v>11003061.98</v>
      </c>
      <c r="N130" s="61">
        <v>9352602.6799999997</v>
      </c>
    </row>
    <row r="131" spans="1:14" ht="123.75" x14ac:dyDescent="0.25">
      <c r="A131" s="59">
        <v>128</v>
      </c>
      <c r="B131" s="59" t="s">
        <v>836</v>
      </c>
      <c r="C131" s="59" t="s">
        <v>837</v>
      </c>
      <c r="D131" s="59" t="s">
        <v>838</v>
      </c>
      <c r="E131" s="59" t="s">
        <v>62</v>
      </c>
      <c r="F131" s="59" t="s">
        <v>195</v>
      </c>
      <c r="G131" s="59" t="s">
        <v>839</v>
      </c>
      <c r="H131" s="59" t="s">
        <v>840</v>
      </c>
      <c r="I131" s="60">
        <v>39083</v>
      </c>
      <c r="J131" s="60">
        <v>40724</v>
      </c>
      <c r="K131" s="60" t="s">
        <v>1354</v>
      </c>
      <c r="L131" s="61">
        <v>4664134.03</v>
      </c>
      <c r="M131" s="61">
        <v>4664134.03</v>
      </c>
      <c r="N131" s="61">
        <v>3964513.92</v>
      </c>
    </row>
    <row r="132" spans="1:14" ht="123.75" x14ac:dyDescent="0.25">
      <c r="A132" s="59">
        <v>129</v>
      </c>
      <c r="B132" s="59" t="s">
        <v>841</v>
      </c>
      <c r="C132" s="59" t="s">
        <v>842</v>
      </c>
      <c r="D132" s="59" t="s">
        <v>843</v>
      </c>
      <c r="E132" s="59" t="s">
        <v>65</v>
      </c>
      <c r="F132" s="59" t="s">
        <v>844</v>
      </c>
      <c r="G132" s="59" t="s">
        <v>845</v>
      </c>
      <c r="H132" s="59" t="s">
        <v>846</v>
      </c>
      <c r="I132" s="60">
        <v>39083</v>
      </c>
      <c r="J132" s="60">
        <v>40724</v>
      </c>
      <c r="K132" s="60" t="s">
        <v>1352</v>
      </c>
      <c r="L132" s="61">
        <v>2817283.49</v>
      </c>
      <c r="M132" s="61">
        <v>2817283.49</v>
      </c>
      <c r="N132" s="61">
        <v>2394690.96</v>
      </c>
    </row>
    <row r="133" spans="1:14" ht="123.75" x14ac:dyDescent="0.25">
      <c r="A133" s="59">
        <v>130</v>
      </c>
      <c r="B133" s="59" t="s">
        <v>847</v>
      </c>
      <c r="C133" s="59" t="s">
        <v>848</v>
      </c>
      <c r="D133" s="59" t="s">
        <v>325</v>
      </c>
      <c r="E133" s="59" t="s">
        <v>61</v>
      </c>
      <c r="F133" s="59" t="s">
        <v>326</v>
      </c>
      <c r="G133" s="59" t="s">
        <v>327</v>
      </c>
      <c r="H133" s="59" t="s">
        <v>328</v>
      </c>
      <c r="I133" s="60">
        <v>39083</v>
      </c>
      <c r="J133" s="60">
        <v>40543</v>
      </c>
      <c r="K133" s="60" t="s">
        <v>1354</v>
      </c>
      <c r="L133" s="61">
        <v>1230527</v>
      </c>
      <c r="M133" s="61">
        <v>1230527</v>
      </c>
      <c r="N133" s="61">
        <v>1045947.95</v>
      </c>
    </row>
    <row r="134" spans="1:14" ht="123.75" x14ac:dyDescent="0.25">
      <c r="A134" s="59">
        <v>131</v>
      </c>
      <c r="B134" s="59" t="s">
        <v>849</v>
      </c>
      <c r="C134" s="59" t="s">
        <v>850</v>
      </c>
      <c r="D134" s="59" t="s">
        <v>851</v>
      </c>
      <c r="E134" s="59" t="s">
        <v>61</v>
      </c>
      <c r="F134" s="59" t="s">
        <v>852</v>
      </c>
      <c r="G134" s="59" t="s">
        <v>853</v>
      </c>
      <c r="H134" s="59" t="s">
        <v>854</v>
      </c>
      <c r="I134" s="60">
        <v>39083</v>
      </c>
      <c r="J134" s="60">
        <v>40543</v>
      </c>
      <c r="K134" s="60" t="s">
        <v>1355</v>
      </c>
      <c r="L134" s="61">
        <v>1734735.06</v>
      </c>
      <c r="M134" s="61">
        <v>1734735.06</v>
      </c>
      <c r="N134" s="61">
        <v>1474524.8</v>
      </c>
    </row>
    <row r="135" spans="1:14" ht="101.25" x14ac:dyDescent="0.25">
      <c r="A135" s="59">
        <v>132</v>
      </c>
      <c r="B135" s="59" t="s">
        <v>855</v>
      </c>
      <c r="C135" s="59" t="s">
        <v>856</v>
      </c>
      <c r="D135" s="59" t="s">
        <v>313</v>
      </c>
      <c r="E135" s="59" t="s">
        <v>70</v>
      </c>
      <c r="F135" s="59" t="s">
        <v>314</v>
      </c>
      <c r="G135" s="59" t="s">
        <v>315</v>
      </c>
      <c r="H135" s="59" t="s">
        <v>316</v>
      </c>
      <c r="I135" s="60">
        <v>39083</v>
      </c>
      <c r="J135" s="60">
        <v>40336</v>
      </c>
      <c r="K135" s="60" t="s">
        <v>1355</v>
      </c>
      <c r="L135" s="61">
        <v>5041437.55</v>
      </c>
      <c r="M135" s="61">
        <v>5041437.55</v>
      </c>
      <c r="N135" s="61">
        <v>4285221.91</v>
      </c>
    </row>
    <row r="136" spans="1:14" ht="112.5" x14ac:dyDescent="0.25">
      <c r="A136" s="59">
        <v>133</v>
      </c>
      <c r="B136" s="59" t="s">
        <v>857</v>
      </c>
      <c r="C136" s="59" t="s">
        <v>858</v>
      </c>
      <c r="D136" s="59" t="s">
        <v>859</v>
      </c>
      <c r="E136" s="59" t="s">
        <v>62</v>
      </c>
      <c r="F136" s="59" t="s">
        <v>195</v>
      </c>
      <c r="G136" s="59" t="s">
        <v>860</v>
      </c>
      <c r="H136" s="59" t="s">
        <v>861</v>
      </c>
      <c r="I136" s="60">
        <v>39083</v>
      </c>
      <c r="J136" s="60">
        <v>40268</v>
      </c>
      <c r="K136" s="60" t="s">
        <v>1354</v>
      </c>
      <c r="L136" s="61">
        <v>981100</v>
      </c>
      <c r="M136" s="61">
        <v>981100</v>
      </c>
      <c r="N136" s="61">
        <v>833935</v>
      </c>
    </row>
    <row r="137" spans="1:14" ht="123.75" x14ac:dyDescent="0.25">
      <c r="A137" s="59">
        <v>134</v>
      </c>
      <c r="B137" s="59" t="s">
        <v>862</v>
      </c>
      <c r="C137" s="59" t="s">
        <v>863</v>
      </c>
      <c r="D137" s="59" t="s">
        <v>864</v>
      </c>
      <c r="E137" s="59" t="s">
        <v>66</v>
      </c>
      <c r="F137" s="59" t="s">
        <v>865</v>
      </c>
      <c r="G137" s="59" t="s">
        <v>866</v>
      </c>
      <c r="H137" s="59" t="s">
        <v>867</v>
      </c>
      <c r="I137" s="60">
        <v>39083</v>
      </c>
      <c r="J137" s="60">
        <v>40512</v>
      </c>
      <c r="K137" s="60" t="s">
        <v>1357</v>
      </c>
      <c r="L137" s="61">
        <v>2008432.85</v>
      </c>
      <c r="M137" s="61">
        <v>2008432.85</v>
      </c>
      <c r="N137" s="61">
        <v>1707167.92</v>
      </c>
    </row>
    <row r="138" spans="1:14" ht="123.75" x14ac:dyDescent="0.25">
      <c r="A138" s="59">
        <v>135</v>
      </c>
      <c r="B138" s="59" t="s">
        <v>868</v>
      </c>
      <c r="C138" s="59" t="s">
        <v>869</v>
      </c>
      <c r="D138" s="59" t="s">
        <v>361</v>
      </c>
      <c r="E138" s="59" t="s">
        <v>70</v>
      </c>
      <c r="F138" s="59" t="s">
        <v>362</v>
      </c>
      <c r="G138" s="59" t="s">
        <v>363</v>
      </c>
      <c r="H138" s="59" t="s">
        <v>364</v>
      </c>
      <c r="I138" s="60">
        <v>39083</v>
      </c>
      <c r="J138" s="60">
        <v>40663</v>
      </c>
      <c r="K138" s="60" t="s">
        <v>1354</v>
      </c>
      <c r="L138" s="61">
        <v>1535900</v>
      </c>
      <c r="M138" s="61">
        <v>1535900</v>
      </c>
      <c r="N138" s="61">
        <v>1305515</v>
      </c>
    </row>
    <row r="139" spans="1:14" ht="90" x14ac:dyDescent="0.25">
      <c r="A139" s="59">
        <v>136</v>
      </c>
      <c r="B139" s="59" t="s">
        <v>870</v>
      </c>
      <c r="C139" s="59" t="s">
        <v>871</v>
      </c>
      <c r="D139" s="59" t="s">
        <v>872</v>
      </c>
      <c r="E139" s="59" t="s">
        <v>70</v>
      </c>
      <c r="F139" s="59" t="s">
        <v>873</v>
      </c>
      <c r="G139" s="59" t="s">
        <v>874</v>
      </c>
      <c r="H139" s="59" t="s">
        <v>875</v>
      </c>
      <c r="I139" s="60">
        <v>39083</v>
      </c>
      <c r="J139" s="60">
        <v>41455</v>
      </c>
      <c r="K139" s="60" t="s">
        <v>1354</v>
      </c>
      <c r="L139" s="61">
        <v>1455160</v>
      </c>
      <c r="M139" s="61">
        <v>1451500</v>
      </c>
      <c r="N139" s="61">
        <v>1233775</v>
      </c>
    </row>
    <row r="140" spans="1:14" ht="123.75" x14ac:dyDescent="0.25">
      <c r="A140" s="59">
        <v>137</v>
      </c>
      <c r="B140" s="59" t="s">
        <v>876</v>
      </c>
      <c r="C140" s="59" t="s">
        <v>877</v>
      </c>
      <c r="D140" s="59" t="s">
        <v>434</v>
      </c>
      <c r="E140" s="59" t="s">
        <v>58</v>
      </c>
      <c r="F140" s="59" t="s">
        <v>385</v>
      </c>
      <c r="G140" s="59" t="s">
        <v>435</v>
      </c>
      <c r="H140" s="59" t="s">
        <v>878</v>
      </c>
      <c r="I140" s="60">
        <v>39083</v>
      </c>
      <c r="J140" s="60">
        <v>41364</v>
      </c>
      <c r="K140" s="60" t="s">
        <v>1355</v>
      </c>
      <c r="L140" s="61">
        <v>15123092.16</v>
      </c>
      <c r="M140" s="61">
        <v>15123092.16</v>
      </c>
      <c r="N140" s="61">
        <v>12854628.33</v>
      </c>
    </row>
    <row r="141" spans="1:14" ht="112.5" x14ac:dyDescent="0.25">
      <c r="A141" s="59">
        <v>138</v>
      </c>
      <c r="B141" s="59" t="s">
        <v>879</v>
      </c>
      <c r="C141" s="59" t="s">
        <v>880</v>
      </c>
      <c r="D141" s="59" t="s">
        <v>881</v>
      </c>
      <c r="E141" s="59" t="s">
        <v>57</v>
      </c>
      <c r="F141" s="59" t="s">
        <v>402</v>
      </c>
      <c r="G141" s="59" t="s">
        <v>882</v>
      </c>
      <c r="H141" s="59" t="s">
        <v>883</v>
      </c>
      <c r="I141" s="60">
        <v>39083</v>
      </c>
      <c r="J141" s="60">
        <v>40847</v>
      </c>
      <c r="K141" s="60" t="s">
        <v>1354</v>
      </c>
      <c r="L141" s="61">
        <v>1867770.86</v>
      </c>
      <c r="M141" s="61">
        <v>1859811.24</v>
      </c>
      <c r="N141" s="61">
        <v>1580839.55</v>
      </c>
    </row>
    <row r="142" spans="1:14" ht="123.75" x14ac:dyDescent="0.25">
      <c r="A142" s="59">
        <v>139</v>
      </c>
      <c r="B142" s="59" t="s">
        <v>884</v>
      </c>
      <c r="C142" s="59" t="s">
        <v>885</v>
      </c>
      <c r="D142" s="59" t="s">
        <v>886</v>
      </c>
      <c r="E142" s="59" t="s">
        <v>60</v>
      </c>
      <c r="F142" s="59" t="s">
        <v>887</v>
      </c>
      <c r="G142" s="59" t="s">
        <v>888</v>
      </c>
      <c r="H142" s="59" t="s">
        <v>889</v>
      </c>
      <c r="I142" s="60">
        <v>39083</v>
      </c>
      <c r="J142" s="60">
        <v>40543</v>
      </c>
      <c r="K142" s="60" t="s">
        <v>1355</v>
      </c>
      <c r="L142" s="61">
        <v>2836327.71</v>
      </c>
      <c r="M142" s="61">
        <v>2836327.71</v>
      </c>
      <c r="N142" s="61">
        <v>2410878.5499999998</v>
      </c>
    </row>
    <row r="143" spans="1:14" ht="101.25" x14ac:dyDescent="0.25">
      <c r="A143" s="59">
        <v>140</v>
      </c>
      <c r="B143" s="59" t="s">
        <v>890</v>
      </c>
      <c r="C143" s="59" t="s">
        <v>891</v>
      </c>
      <c r="D143" s="59" t="s">
        <v>892</v>
      </c>
      <c r="E143" s="59" t="s">
        <v>65</v>
      </c>
      <c r="F143" s="59" t="s">
        <v>893</v>
      </c>
      <c r="G143" s="59" t="s">
        <v>894</v>
      </c>
      <c r="H143" s="59" t="s">
        <v>895</v>
      </c>
      <c r="I143" s="60">
        <v>39083</v>
      </c>
      <c r="J143" s="60">
        <v>40543</v>
      </c>
      <c r="K143" s="60" t="s">
        <v>1355</v>
      </c>
      <c r="L143" s="61">
        <v>2411200</v>
      </c>
      <c r="M143" s="61">
        <v>2411200</v>
      </c>
      <c r="N143" s="61">
        <v>2049520</v>
      </c>
    </row>
    <row r="144" spans="1:14" ht="101.25" x14ac:dyDescent="0.25">
      <c r="A144" s="59">
        <v>141</v>
      </c>
      <c r="B144" s="59" t="s">
        <v>896</v>
      </c>
      <c r="C144" s="59" t="s">
        <v>263</v>
      </c>
      <c r="D144" s="59" t="s">
        <v>897</v>
      </c>
      <c r="E144" s="59" t="s">
        <v>265</v>
      </c>
      <c r="F144" s="59" t="s">
        <v>266</v>
      </c>
      <c r="G144" s="59" t="s">
        <v>267</v>
      </c>
      <c r="H144" s="59" t="s">
        <v>268</v>
      </c>
      <c r="I144" s="60">
        <v>39083</v>
      </c>
      <c r="J144" s="60">
        <v>40816</v>
      </c>
      <c r="K144" s="60" t="s">
        <v>1351</v>
      </c>
      <c r="L144" s="61">
        <v>1018611.98</v>
      </c>
      <c r="M144" s="61">
        <v>1018611.98</v>
      </c>
      <c r="N144" s="61">
        <v>865820.18</v>
      </c>
    </row>
    <row r="145" spans="1:14" ht="123.75" x14ac:dyDescent="0.25">
      <c r="A145" s="59">
        <v>142</v>
      </c>
      <c r="B145" s="59" t="s">
        <v>898</v>
      </c>
      <c r="C145" s="59" t="s">
        <v>899</v>
      </c>
      <c r="D145" s="59" t="s">
        <v>900</v>
      </c>
      <c r="E145" s="59" t="s">
        <v>68</v>
      </c>
      <c r="F145" s="59" t="s">
        <v>901</v>
      </c>
      <c r="G145" s="59" t="s">
        <v>902</v>
      </c>
      <c r="H145" s="59" t="s">
        <v>903</v>
      </c>
      <c r="I145" s="60">
        <v>39083</v>
      </c>
      <c r="J145" s="60">
        <v>40633</v>
      </c>
      <c r="K145" s="60" t="s">
        <v>1352</v>
      </c>
      <c r="L145" s="61">
        <v>11448085</v>
      </c>
      <c r="M145" s="61">
        <v>11448085</v>
      </c>
      <c r="N145" s="61">
        <v>9730872.25</v>
      </c>
    </row>
    <row r="146" spans="1:14" ht="123.75" x14ac:dyDescent="0.25">
      <c r="A146" s="59">
        <v>143</v>
      </c>
      <c r="B146" s="59" t="s">
        <v>904</v>
      </c>
      <c r="C146" s="59" t="s">
        <v>905</v>
      </c>
      <c r="D146" s="59" t="s">
        <v>906</v>
      </c>
      <c r="E146" s="59" t="s">
        <v>62</v>
      </c>
      <c r="F146" s="59" t="s">
        <v>907</v>
      </c>
      <c r="G146" s="59" t="s">
        <v>908</v>
      </c>
      <c r="H146" s="59" t="s">
        <v>909</v>
      </c>
      <c r="I146" s="60">
        <v>39083</v>
      </c>
      <c r="J146" s="60">
        <v>40724</v>
      </c>
      <c r="K146" s="60" t="s">
        <v>1355</v>
      </c>
      <c r="L146" s="61">
        <v>5541436.4900000002</v>
      </c>
      <c r="M146" s="61">
        <v>5541436.4900000002</v>
      </c>
      <c r="N146" s="61">
        <v>4710221.01</v>
      </c>
    </row>
    <row r="147" spans="1:14" ht="123.75" x14ac:dyDescent="0.25">
      <c r="A147" s="59">
        <v>144</v>
      </c>
      <c r="B147" s="59" t="s">
        <v>910</v>
      </c>
      <c r="C147" s="59" t="s">
        <v>911</v>
      </c>
      <c r="D147" s="59" t="s">
        <v>912</v>
      </c>
      <c r="E147" s="59" t="s">
        <v>61</v>
      </c>
      <c r="F147" s="59" t="s">
        <v>913</v>
      </c>
      <c r="G147" s="59" t="s">
        <v>914</v>
      </c>
      <c r="H147" s="59" t="s">
        <v>915</v>
      </c>
      <c r="I147" s="60">
        <v>39083</v>
      </c>
      <c r="J147" s="60">
        <v>41882</v>
      </c>
      <c r="K147" s="60" t="s">
        <v>1355</v>
      </c>
      <c r="L147" s="61">
        <v>3069937.9</v>
      </c>
      <c r="M147" s="61">
        <v>2740572.05</v>
      </c>
      <c r="N147" s="61">
        <v>2329486.23</v>
      </c>
    </row>
    <row r="148" spans="1:14" ht="146.25" x14ac:dyDescent="0.25">
      <c r="A148" s="59">
        <v>145</v>
      </c>
      <c r="B148" s="59" t="s">
        <v>924</v>
      </c>
      <c r="C148" s="59" t="s">
        <v>925</v>
      </c>
      <c r="D148" s="59" t="s">
        <v>926</v>
      </c>
      <c r="E148" s="59" t="s">
        <v>62</v>
      </c>
      <c r="F148" s="59" t="s">
        <v>927</v>
      </c>
      <c r="G148" s="59" t="s">
        <v>928</v>
      </c>
      <c r="H148" s="59" t="s">
        <v>929</v>
      </c>
      <c r="I148" s="60">
        <v>39083</v>
      </c>
      <c r="J148" s="60">
        <v>40939</v>
      </c>
      <c r="K148" s="60" t="s">
        <v>1355</v>
      </c>
      <c r="L148" s="61">
        <v>8264707.0099999998</v>
      </c>
      <c r="M148" s="61">
        <v>7886085.0099999998</v>
      </c>
      <c r="N148" s="61">
        <v>6703172.25</v>
      </c>
    </row>
    <row r="149" spans="1:14" ht="146.25" x14ac:dyDescent="0.25">
      <c r="A149" s="59">
        <v>146</v>
      </c>
      <c r="B149" s="59" t="s">
        <v>930</v>
      </c>
      <c r="C149" s="59" t="s">
        <v>931</v>
      </c>
      <c r="D149" s="59" t="s">
        <v>932</v>
      </c>
      <c r="E149" s="59" t="s">
        <v>62</v>
      </c>
      <c r="F149" s="59" t="s">
        <v>933</v>
      </c>
      <c r="G149" s="59" t="s">
        <v>934</v>
      </c>
      <c r="H149" s="59" t="s">
        <v>935</v>
      </c>
      <c r="I149" s="60">
        <v>39448</v>
      </c>
      <c r="J149" s="60">
        <v>41274</v>
      </c>
      <c r="K149" s="60" t="s">
        <v>1355</v>
      </c>
      <c r="L149" s="61">
        <v>58696733.420000002</v>
      </c>
      <c r="M149" s="61">
        <v>56689306.189999998</v>
      </c>
      <c r="N149" s="61">
        <v>48185910.259999998</v>
      </c>
    </row>
    <row r="150" spans="1:14" ht="168.75" x14ac:dyDescent="0.25">
      <c r="A150" s="59">
        <v>147</v>
      </c>
      <c r="B150" s="59" t="s">
        <v>936</v>
      </c>
      <c r="C150" s="59" t="s">
        <v>937</v>
      </c>
      <c r="D150" s="59" t="s">
        <v>938</v>
      </c>
      <c r="E150" s="59" t="s">
        <v>62</v>
      </c>
      <c r="F150" s="59" t="s">
        <v>195</v>
      </c>
      <c r="G150" s="59" t="s">
        <v>939</v>
      </c>
      <c r="H150" s="59" t="s">
        <v>940</v>
      </c>
      <c r="I150" s="60">
        <v>39083</v>
      </c>
      <c r="J150" s="60">
        <v>42369</v>
      </c>
      <c r="K150" s="60" t="s">
        <v>1355</v>
      </c>
      <c r="L150" s="61">
        <v>100729875.13</v>
      </c>
      <c r="M150" s="61">
        <v>81661717.060000002</v>
      </c>
      <c r="N150" s="61">
        <v>69412459.5</v>
      </c>
    </row>
    <row r="151" spans="1:14" ht="168.75" x14ac:dyDescent="0.25">
      <c r="A151" s="59">
        <v>148</v>
      </c>
      <c r="B151" s="59" t="s">
        <v>941</v>
      </c>
      <c r="C151" s="59" t="s">
        <v>942</v>
      </c>
      <c r="D151" s="59" t="s">
        <v>943</v>
      </c>
      <c r="E151" s="59" t="s">
        <v>265</v>
      </c>
      <c r="F151" s="59" t="s">
        <v>944</v>
      </c>
      <c r="G151" s="59" t="s">
        <v>945</v>
      </c>
      <c r="H151" s="59" t="s">
        <v>946</v>
      </c>
      <c r="I151" s="60">
        <v>39083</v>
      </c>
      <c r="J151" s="60">
        <v>42369</v>
      </c>
      <c r="K151" s="60" t="s">
        <v>1355</v>
      </c>
      <c r="L151" s="61">
        <v>106217499.55</v>
      </c>
      <c r="M151" s="61">
        <v>103703689.55</v>
      </c>
      <c r="N151" s="61">
        <v>88148136.120000005</v>
      </c>
    </row>
    <row r="152" spans="1:14" ht="180" x14ac:dyDescent="0.25">
      <c r="A152" s="59">
        <v>149</v>
      </c>
      <c r="B152" s="59" t="s">
        <v>947</v>
      </c>
      <c r="C152" s="59" t="s">
        <v>948</v>
      </c>
      <c r="D152" s="59" t="s">
        <v>949</v>
      </c>
      <c r="E152" s="59" t="s">
        <v>62</v>
      </c>
      <c r="F152" s="59" t="s">
        <v>195</v>
      </c>
      <c r="G152" s="59" t="s">
        <v>950</v>
      </c>
      <c r="H152" s="59" t="s">
        <v>951</v>
      </c>
      <c r="I152" s="60">
        <v>39083</v>
      </c>
      <c r="J152" s="60">
        <v>42369</v>
      </c>
      <c r="K152" s="60" t="s">
        <v>1354</v>
      </c>
      <c r="L152" s="61">
        <v>11697178.84</v>
      </c>
      <c r="M152" s="61">
        <v>11697178.84</v>
      </c>
      <c r="N152" s="61">
        <v>9942602.0099999998</v>
      </c>
    </row>
    <row r="153" spans="1:14" ht="157.5" x14ac:dyDescent="0.25">
      <c r="A153" s="59">
        <v>150</v>
      </c>
      <c r="B153" s="59" t="s">
        <v>952</v>
      </c>
      <c r="C153" s="59" t="s">
        <v>953</v>
      </c>
      <c r="D153" s="59" t="s">
        <v>926</v>
      </c>
      <c r="E153" s="59" t="s">
        <v>62</v>
      </c>
      <c r="F153" s="59" t="s">
        <v>927</v>
      </c>
      <c r="G153" s="59" t="s">
        <v>928</v>
      </c>
      <c r="H153" s="59" t="s">
        <v>929</v>
      </c>
      <c r="I153" s="60">
        <v>39083</v>
      </c>
      <c r="J153" s="60">
        <v>42369</v>
      </c>
      <c r="K153" s="60" t="s">
        <v>1355</v>
      </c>
      <c r="L153" s="61">
        <v>40461323.670000002</v>
      </c>
      <c r="M153" s="61">
        <v>40366255.579999998</v>
      </c>
      <c r="N153" s="61">
        <v>34311317.240000002</v>
      </c>
    </row>
    <row r="154" spans="1:14" ht="135" x14ac:dyDescent="0.25">
      <c r="A154" s="59">
        <v>151</v>
      </c>
      <c r="B154" s="59" t="s">
        <v>954</v>
      </c>
      <c r="C154" s="59" t="s">
        <v>955</v>
      </c>
      <c r="D154" s="59" t="s">
        <v>881</v>
      </c>
      <c r="E154" s="59" t="s">
        <v>57</v>
      </c>
      <c r="F154" s="59" t="s">
        <v>402</v>
      </c>
      <c r="G154" s="59" t="s">
        <v>882</v>
      </c>
      <c r="H154" s="59" t="s">
        <v>883</v>
      </c>
      <c r="I154" s="60">
        <v>39083</v>
      </c>
      <c r="J154" s="60">
        <v>41090</v>
      </c>
      <c r="K154" s="60" t="s">
        <v>1354</v>
      </c>
      <c r="L154" s="61">
        <v>13897579.220000001</v>
      </c>
      <c r="M154" s="61">
        <v>7498333.4100000001</v>
      </c>
      <c r="N154" s="61">
        <v>6373583.3899999997</v>
      </c>
    </row>
    <row r="155" spans="1:14" ht="123.75" x14ac:dyDescent="0.25">
      <c r="A155" s="59">
        <v>152</v>
      </c>
      <c r="B155" s="59" t="s">
        <v>956</v>
      </c>
      <c r="C155" s="59" t="s">
        <v>957</v>
      </c>
      <c r="D155" s="59" t="s">
        <v>958</v>
      </c>
      <c r="E155" s="59" t="s">
        <v>58</v>
      </c>
      <c r="F155" s="59" t="s">
        <v>385</v>
      </c>
      <c r="G155" s="59" t="s">
        <v>959</v>
      </c>
      <c r="H155" s="59" t="s">
        <v>960</v>
      </c>
      <c r="I155" s="60">
        <v>39083</v>
      </c>
      <c r="J155" s="60">
        <v>41455</v>
      </c>
      <c r="K155" s="60" t="s">
        <v>1355</v>
      </c>
      <c r="L155" s="61">
        <v>36992500</v>
      </c>
      <c r="M155" s="61">
        <v>36990060</v>
      </c>
      <c r="N155" s="61">
        <v>31441551</v>
      </c>
    </row>
    <row r="156" spans="1:14" ht="247.5" x14ac:dyDescent="0.25">
      <c r="A156" s="59">
        <v>153</v>
      </c>
      <c r="B156" s="59" t="s">
        <v>961</v>
      </c>
      <c r="C156" s="59" t="s">
        <v>962</v>
      </c>
      <c r="D156" s="59" t="s">
        <v>963</v>
      </c>
      <c r="E156" s="59" t="s">
        <v>62</v>
      </c>
      <c r="F156" s="59" t="s">
        <v>927</v>
      </c>
      <c r="G156" s="59" t="s">
        <v>928</v>
      </c>
      <c r="H156" s="59" t="s">
        <v>929</v>
      </c>
      <c r="I156" s="60">
        <v>39083</v>
      </c>
      <c r="J156" s="60">
        <v>41274</v>
      </c>
      <c r="K156" s="60" t="s">
        <v>1355</v>
      </c>
      <c r="L156" s="61">
        <v>4342455.6500000004</v>
      </c>
      <c r="M156" s="61">
        <v>4320089.1500000004</v>
      </c>
      <c r="N156" s="61">
        <v>3672075.77</v>
      </c>
    </row>
    <row r="157" spans="1:14" ht="146.25" x14ac:dyDescent="0.25">
      <c r="A157" s="59">
        <v>154</v>
      </c>
      <c r="B157" s="59" t="s">
        <v>964</v>
      </c>
      <c r="C157" s="59" t="s">
        <v>965</v>
      </c>
      <c r="D157" s="59" t="s">
        <v>966</v>
      </c>
      <c r="E157" s="59" t="s">
        <v>62</v>
      </c>
      <c r="F157" s="59" t="s">
        <v>195</v>
      </c>
      <c r="G157" s="59" t="s">
        <v>967</v>
      </c>
      <c r="H157" s="59" t="s">
        <v>968</v>
      </c>
      <c r="I157" s="60">
        <v>39083</v>
      </c>
      <c r="J157" s="60">
        <v>41670</v>
      </c>
      <c r="K157" s="60" t="s">
        <v>1354</v>
      </c>
      <c r="L157" s="61">
        <v>6481898.5700000003</v>
      </c>
      <c r="M157" s="61">
        <v>6481898.5700000003</v>
      </c>
      <c r="N157" s="61">
        <v>5509613.7800000003</v>
      </c>
    </row>
    <row r="158" spans="1:14" ht="168.75" x14ac:dyDescent="0.25">
      <c r="A158" s="59">
        <v>155</v>
      </c>
      <c r="B158" s="59" t="s">
        <v>969</v>
      </c>
      <c r="C158" s="59" t="s">
        <v>970</v>
      </c>
      <c r="D158" s="59" t="s">
        <v>971</v>
      </c>
      <c r="E158" s="59" t="s">
        <v>62</v>
      </c>
      <c r="F158" s="59" t="s">
        <v>195</v>
      </c>
      <c r="G158" s="59" t="s">
        <v>972</v>
      </c>
      <c r="H158" s="59" t="s">
        <v>973</v>
      </c>
      <c r="I158" s="60">
        <v>39083</v>
      </c>
      <c r="J158" s="60">
        <v>42369</v>
      </c>
      <c r="K158" s="60" t="s">
        <v>1355</v>
      </c>
      <c r="L158" s="61">
        <v>50765344.270000003</v>
      </c>
      <c r="M158" s="61">
        <v>50762594.270000003</v>
      </c>
      <c r="N158" s="61">
        <v>43148205.119999997</v>
      </c>
    </row>
    <row r="159" spans="1:14" ht="146.25" x14ac:dyDescent="0.25">
      <c r="A159" s="59">
        <v>156</v>
      </c>
      <c r="B159" s="59" t="s">
        <v>974</v>
      </c>
      <c r="C159" s="59" t="s">
        <v>975</v>
      </c>
      <c r="D159" s="59" t="s">
        <v>966</v>
      </c>
      <c r="E159" s="59" t="s">
        <v>62</v>
      </c>
      <c r="F159" s="59" t="s">
        <v>195</v>
      </c>
      <c r="G159" s="59" t="s">
        <v>967</v>
      </c>
      <c r="H159" s="59" t="s">
        <v>976</v>
      </c>
      <c r="I159" s="60">
        <v>39083</v>
      </c>
      <c r="J159" s="60">
        <v>42185</v>
      </c>
      <c r="K159" s="60" t="s">
        <v>1354</v>
      </c>
      <c r="L159" s="61">
        <v>9195692.4499999993</v>
      </c>
      <c r="M159" s="61">
        <v>9195692.4499999993</v>
      </c>
      <c r="N159" s="61">
        <v>7816338.5800000001</v>
      </c>
    </row>
    <row r="160" spans="1:14" ht="146.25" x14ac:dyDescent="0.25">
      <c r="A160" s="59">
        <v>157</v>
      </c>
      <c r="B160" s="59" t="s">
        <v>977</v>
      </c>
      <c r="C160" s="59" t="s">
        <v>978</v>
      </c>
      <c r="D160" s="59" t="s">
        <v>966</v>
      </c>
      <c r="E160" s="59" t="s">
        <v>62</v>
      </c>
      <c r="F160" s="59" t="s">
        <v>195</v>
      </c>
      <c r="G160" s="59" t="s">
        <v>967</v>
      </c>
      <c r="H160" s="59" t="s">
        <v>979</v>
      </c>
      <c r="I160" s="60">
        <v>39083</v>
      </c>
      <c r="J160" s="60">
        <v>42369</v>
      </c>
      <c r="K160" s="60" t="s">
        <v>1354</v>
      </c>
      <c r="L160" s="61">
        <v>14191645.4</v>
      </c>
      <c r="M160" s="61">
        <v>14191645.4</v>
      </c>
      <c r="N160" s="61">
        <v>12062898.59</v>
      </c>
    </row>
    <row r="161" spans="1:14" ht="123.75" x14ac:dyDescent="0.25">
      <c r="A161" s="59">
        <v>158</v>
      </c>
      <c r="B161" s="59" t="s">
        <v>980</v>
      </c>
      <c r="C161" s="59" t="s">
        <v>981</v>
      </c>
      <c r="D161" s="59" t="s">
        <v>982</v>
      </c>
      <c r="E161" s="59" t="s">
        <v>983</v>
      </c>
      <c r="F161" s="59" t="s">
        <v>183</v>
      </c>
      <c r="G161" s="59" t="s">
        <v>984</v>
      </c>
      <c r="H161" s="59" t="s">
        <v>985</v>
      </c>
      <c r="I161" s="60">
        <v>39083</v>
      </c>
      <c r="J161" s="60">
        <v>41455</v>
      </c>
      <c r="K161" s="60" t="s">
        <v>1354</v>
      </c>
      <c r="L161" s="61">
        <v>2455034.96</v>
      </c>
      <c r="M161" s="61">
        <v>2454908</v>
      </c>
      <c r="N161" s="61">
        <v>2086671.8</v>
      </c>
    </row>
    <row r="162" spans="1:14" ht="180" x14ac:dyDescent="0.25">
      <c r="A162" s="59">
        <v>159</v>
      </c>
      <c r="B162" s="59" t="s">
        <v>986</v>
      </c>
      <c r="C162" s="59" t="s">
        <v>987</v>
      </c>
      <c r="D162" s="59" t="s">
        <v>971</v>
      </c>
      <c r="E162" s="59" t="s">
        <v>62</v>
      </c>
      <c r="F162" s="59" t="s">
        <v>195</v>
      </c>
      <c r="G162" s="59" t="s">
        <v>972</v>
      </c>
      <c r="H162" s="59" t="s">
        <v>973</v>
      </c>
      <c r="I162" s="60">
        <v>39448</v>
      </c>
      <c r="J162" s="60">
        <v>40999</v>
      </c>
      <c r="K162" s="60" t="s">
        <v>1355</v>
      </c>
      <c r="L162" s="61">
        <v>41648047.399999999</v>
      </c>
      <c r="M162" s="61">
        <v>41028047.399999999</v>
      </c>
      <c r="N162" s="61">
        <v>33126200</v>
      </c>
    </row>
    <row r="163" spans="1:14" ht="146.25" x14ac:dyDescent="0.25">
      <c r="A163" s="59">
        <v>160</v>
      </c>
      <c r="B163" s="59" t="s">
        <v>988</v>
      </c>
      <c r="C163" s="59" t="s">
        <v>989</v>
      </c>
      <c r="D163" s="59" t="s">
        <v>396</v>
      </c>
      <c r="E163" s="59" t="s">
        <v>62</v>
      </c>
      <c r="F163" s="59" t="s">
        <v>195</v>
      </c>
      <c r="G163" s="59" t="s">
        <v>397</v>
      </c>
      <c r="H163" s="59" t="s">
        <v>398</v>
      </c>
      <c r="I163" s="60">
        <v>39083</v>
      </c>
      <c r="J163" s="60">
        <v>41698</v>
      </c>
      <c r="K163" s="60" t="s">
        <v>1354</v>
      </c>
      <c r="L163" s="61">
        <v>10952393.57</v>
      </c>
      <c r="M163" s="61">
        <v>10951448.57</v>
      </c>
      <c r="N163" s="61">
        <v>9308731.2799999993</v>
      </c>
    </row>
    <row r="164" spans="1:14" ht="123.75" x14ac:dyDescent="0.25">
      <c r="A164" s="59">
        <v>161</v>
      </c>
      <c r="B164" s="59" t="s">
        <v>990</v>
      </c>
      <c r="C164" s="59" t="s">
        <v>991</v>
      </c>
      <c r="D164" s="59" t="s">
        <v>992</v>
      </c>
      <c r="E164" s="59" t="s">
        <v>66</v>
      </c>
      <c r="F164" s="59" t="s">
        <v>414</v>
      </c>
      <c r="G164" s="59" t="s">
        <v>993</v>
      </c>
      <c r="H164" s="59" t="s">
        <v>994</v>
      </c>
      <c r="I164" s="60">
        <v>39083</v>
      </c>
      <c r="J164" s="60">
        <v>42338</v>
      </c>
      <c r="K164" s="60" t="s">
        <v>1358</v>
      </c>
      <c r="L164" s="61">
        <v>4674761.01</v>
      </c>
      <c r="M164" s="61">
        <v>4674761.01</v>
      </c>
      <c r="N164" s="61">
        <v>3973546.85</v>
      </c>
    </row>
    <row r="165" spans="1:14" ht="135" x14ac:dyDescent="0.25">
      <c r="A165" s="59">
        <v>162</v>
      </c>
      <c r="B165" s="59" t="s">
        <v>995</v>
      </c>
      <c r="C165" s="59" t="s">
        <v>996</v>
      </c>
      <c r="D165" s="59" t="s">
        <v>413</v>
      </c>
      <c r="E165" s="59" t="s">
        <v>66</v>
      </c>
      <c r="F165" s="59" t="s">
        <v>414</v>
      </c>
      <c r="G165" s="59" t="s">
        <v>415</v>
      </c>
      <c r="H165" s="59" t="s">
        <v>416</v>
      </c>
      <c r="I165" s="60">
        <v>39083</v>
      </c>
      <c r="J165" s="60">
        <v>40877</v>
      </c>
      <c r="K165" s="60" t="s">
        <v>1354</v>
      </c>
      <c r="L165" s="61">
        <v>8852798.4600000009</v>
      </c>
      <c r="M165" s="61">
        <v>8852798.4600000009</v>
      </c>
      <c r="N165" s="61">
        <v>7524878.6900000004</v>
      </c>
    </row>
    <row r="166" spans="1:14" ht="101.25" x14ac:dyDescent="0.25">
      <c r="A166" s="59">
        <v>163</v>
      </c>
      <c r="B166" s="59" t="s">
        <v>997</v>
      </c>
      <c r="C166" s="59" t="s">
        <v>998</v>
      </c>
      <c r="D166" s="59" t="s">
        <v>999</v>
      </c>
      <c r="E166" s="59" t="s">
        <v>71</v>
      </c>
      <c r="F166" s="59" t="s">
        <v>253</v>
      </c>
      <c r="G166" s="59" t="s">
        <v>1000</v>
      </c>
      <c r="H166" s="59" t="s">
        <v>1001</v>
      </c>
      <c r="I166" s="60">
        <v>39083</v>
      </c>
      <c r="J166" s="60">
        <v>41973</v>
      </c>
      <c r="K166" s="60" t="s">
        <v>1355</v>
      </c>
      <c r="L166" s="61">
        <v>63539992.189999998</v>
      </c>
      <c r="M166" s="61">
        <v>51298300.149999999</v>
      </c>
      <c r="N166" s="61">
        <v>43603555.119999997</v>
      </c>
    </row>
    <row r="167" spans="1:14" ht="146.25" x14ac:dyDescent="0.25">
      <c r="A167" s="59">
        <v>164</v>
      </c>
      <c r="B167" s="59" t="s">
        <v>1002</v>
      </c>
      <c r="C167" s="59" t="s">
        <v>1003</v>
      </c>
      <c r="D167" s="59" t="s">
        <v>1004</v>
      </c>
      <c r="E167" s="59" t="s">
        <v>58</v>
      </c>
      <c r="F167" s="59" t="s">
        <v>385</v>
      </c>
      <c r="G167" s="59" t="s">
        <v>435</v>
      </c>
      <c r="H167" s="59" t="s">
        <v>878</v>
      </c>
      <c r="I167" s="60">
        <v>39083</v>
      </c>
      <c r="J167" s="60">
        <v>41943</v>
      </c>
      <c r="K167" s="60" t="s">
        <v>1355</v>
      </c>
      <c r="L167" s="61">
        <v>33771460.060000002</v>
      </c>
      <c r="M167" s="61">
        <v>33711023.259999998</v>
      </c>
      <c r="N167" s="61">
        <v>28654369.719999999</v>
      </c>
    </row>
    <row r="168" spans="1:14" ht="123.75" x14ac:dyDescent="0.25">
      <c r="A168" s="59">
        <v>165</v>
      </c>
      <c r="B168" s="59" t="s">
        <v>1005</v>
      </c>
      <c r="C168" s="59" t="s">
        <v>1006</v>
      </c>
      <c r="D168" s="59" t="s">
        <v>1007</v>
      </c>
      <c r="E168" s="59" t="s">
        <v>62</v>
      </c>
      <c r="F168" s="59" t="s">
        <v>195</v>
      </c>
      <c r="G168" s="59" t="s">
        <v>1008</v>
      </c>
      <c r="H168" s="59" t="s">
        <v>1009</v>
      </c>
      <c r="I168" s="60">
        <v>39083</v>
      </c>
      <c r="J168" s="60">
        <v>40633</v>
      </c>
      <c r="K168" s="60" t="s">
        <v>1354</v>
      </c>
      <c r="L168" s="61">
        <v>4423487.26</v>
      </c>
      <c r="M168" s="61">
        <v>4423487.26</v>
      </c>
      <c r="N168" s="61">
        <v>3759964.17</v>
      </c>
    </row>
    <row r="169" spans="1:14" ht="101.25" x14ac:dyDescent="0.25">
      <c r="A169" s="59">
        <v>166</v>
      </c>
      <c r="B169" s="59" t="s">
        <v>1010</v>
      </c>
      <c r="C169" s="59" t="s">
        <v>1011</v>
      </c>
      <c r="D169" s="59" t="s">
        <v>1012</v>
      </c>
      <c r="E169" s="59" t="s">
        <v>62</v>
      </c>
      <c r="F169" s="59" t="s">
        <v>195</v>
      </c>
      <c r="G169" s="59" t="s">
        <v>1013</v>
      </c>
      <c r="H169" s="59" t="s">
        <v>1014</v>
      </c>
      <c r="I169" s="60">
        <v>39356</v>
      </c>
      <c r="J169" s="60">
        <v>41517</v>
      </c>
      <c r="K169" s="60" t="s">
        <v>1355</v>
      </c>
      <c r="L169" s="61">
        <v>69000000</v>
      </c>
      <c r="M169" s="61">
        <v>69000000</v>
      </c>
      <c r="N169" s="61">
        <v>58650000</v>
      </c>
    </row>
    <row r="170" spans="1:14" ht="146.25" x14ac:dyDescent="0.25">
      <c r="A170" s="59">
        <v>167</v>
      </c>
      <c r="B170" s="59" t="s">
        <v>1015</v>
      </c>
      <c r="C170" s="59" t="s">
        <v>1016</v>
      </c>
      <c r="D170" s="59" t="s">
        <v>1017</v>
      </c>
      <c r="E170" s="59" t="s">
        <v>61</v>
      </c>
      <c r="F170" s="59" t="s">
        <v>1018</v>
      </c>
      <c r="G170" s="59" t="s">
        <v>1019</v>
      </c>
      <c r="H170" s="59" t="s">
        <v>1020</v>
      </c>
      <c r="I170" s="60">
        <v>39083</v>
      </c>
      <c r="J170" s="60">
        <v>41943</v>
      </c>
      <c r="K170" s="60" t="s">
        <v>1354</v>
      </c>
      <c r="L170" s="61">
        <v>12000000</v>
      </c>
      <c r="M170" s="61">
        <v>12000000</v>
      </c>
      <c r="N170" s="61">
        <v>10200000</v>
      </c>
    </row>
    <row r="171" spans="1:14" ht="168.75" x14ac:dyDescent="0.25">
      <c r="A171" s="59">
        <v>168</v>
      </c>
      <c r="B171" s="59" t="s">
        <v>1021</v>
      </c>
      <c r="C171" s="59" t="s">
        <v>1022</v>
      </c>
      <c r="D171" s="59" t="s">
        <v>1023</v>
      </c>
      <c r="E171" s="59" t="s">
        <v>56</v>
      </c>
      <c r="F171" s="59" t="s">
        <v>308</v>
      </c>
      <c r="G171" s="59" t="s">
        <v>1024</v>
      </c>
      <c r="H171" s="59" t="s">
        <v>1025</v>
      </c>
      <c r="I171" s="60">
        <v>39083</v>
      </c>
      <c r="J171" s="60">
        <v>42369</v>
      </c>
      <c r="K171" s="60" t="s">
        <v>1355</v>
      </c>
      <c r="L171" s="61">
        <v>101021559.48</v>
      </c>
      <c r="M171" s="61">
        <v>99865645.760000005</v>
      </c>
      <c r="N171" s="61">
        <v>84885798.890000001</v>
      </c>
    </row>
    <row r="172" spans="1:14" ht="123.75" x14ac:dyDescent="0.25">
      <c r="A172" s="59">
        <v>169</v>
      </c>
      <c r="B172" s="59" t="s">
        <v>1026</v>
      </c>
      <c r="C172" s="59" t="s">
        <v>1027</v>
      </c>
      <c r="D172" s="59" t="s">
        <v>1007</v>
      </c>
      <c r="E172" s="59" t="s">
        <v>62</v>
      </c>
      <c r="F172" s="59" t="s">
        <v>195</v>
      </c>
      <c r="G172" s="59" t="s">
        <v>1008</v>
      </c>
      <c r="H172" s="59" t="s">
        <v>1009</v>
      </c>
      <c r="I172" s="60">
        <v>39083</v>
      </c>
      <c r="J172" s="60">
        <v>40633</v>
      </c>
      <c r="K172" s="60" t="s">
        <v>1354</v>
      </c>
      <c r="L172" s="61">
        <v>3836086.54</v>
      </c>
      <c r="M172" s="61">
        <v>3836086.54</v>
      </c>
      <c r="N172" s="61">
        <v>3260673.55</v>
      </c>
    </row>
    <row r="173" spans="1:14" ht="146.25" x14ac:dyDescent="0.25">
      <c r="A173" s="59">
        <v>170</v>
      </c>
      <c r="B173" s="59" t="s">
        <v>1028</v>
      </c>
      <c r="C173" s="59" t="s">
        <v>1029</v>
      </c>
      <c r="D173" s="59" t="s">
        <v>1030</v>
      </c>
      <c r="E173" s="59" t="s">
        <v>62</v>
      </c>
      <c r="F173" s="59" t="s">
        <v>195</v>
      </c>
      <c r="G173" s="59" t="s">
        <v>1031</v>
      </c>
      <c r="H173" s="59" t="s">
        <v>1032</v>
      </c>
      <c r="I173" s="60">
        <v>39083</v>
      </c>
      <c r="J173" s="60">
        <v>41670</v>
      </c>
      <c r="K173" s="60" t="s">
        <v>1354</v>
      </c>
      <c r="L173" s="61">
        <v>2751624</v>
      </c>
      <c r="M173" s="61">
        <v>2751624</v>
      </c>
      <c r="N173" s="61">
        <v>2338880.4</v>
      </c>
    </row>
    <row r="174" spans="1:14" ht="101.25" x14ac:dyDescent="0.25">
      <c r="A174" s="59">
        <v>171</v>
      </c>
      <c r="B174" s="59" t="s">
        <v>1033</v>
      </c>
      <c r="C174" s="59" t="s">
        <v>1034</v>
      </c>
      <c r="D174" s="59" t="s">
        <v>307</v>
      </c>
      <c r="E174" s="59" t="s">
        <v>56</v>
      </c>
      <c r="F174" s="59" t="s">
        <v>308</v>
      </c>
      <c r="G174" s="59" t="s">
        <v>309</v>
      </c>
      <c r="H174" s="59" t="s">
        <v>310</v>
      </c>
      <c r="I174" s="60">
        <v>39083</v>
      </c>
      <c r="J174" s="60">
        <v>40574</v>
      </c>
      <c r="K174" s="60" t="s">
        <v>1355</v>
      </c>
      <c r="L174" s="61">
        <v>9886019.3499999996</v>
      </c>
      <c r="M174" s="61">
        <v>9876019.3499999996</v>
      </c>
      <c r="N174" s="61">
        <v>8394616.4399999995</v>
      </c>
    </row>
    <row r="175" spans="1:14" ht="191.25" x14ac:dyDescent="0.25">
      <c r="A175" s="59">
        <v>172</v>
      </c>
      <c r="B175" s="59" t="s">
        <v>1035</v>
      </c>
      <c r="C175" s="59" t="s">
        <v>1036</v>
      </c>
      <c r="D175" s="59" t="s">
        <v>1037</v>
      </c>
      <c r="E175" s="59" t="s">
        <v>60</v>
      </c>
      <c r="F175" s="59" t="s">
        <v>200</v>
      </c>
      <c r="G175" s="59" t="s">
        <v>1038</v>
      </c>
      <c r="H175" s="59" t="s">
        <v>1039</v>
      </c>
      <c r="I175" s="60">
        <v>39083</v>
      </c>
      <c r="J175" s="60">
        <v>42369</v>
      </c>
      <c r="K175" s="60" t="s">
        <v>1355</v>
      </c>
      <c r="L175" s="61">
        <v>27280780</v>
      </c>
      <c r="M175" s="61">
        <v>27129550</v>
      </c>
      <c r="N175" s="61">
        <v>23060117.5</v>
      </c>
    </row>
    <row r="176" spans="1:14" ht="123.75" x14ac:dyDescent="0.25">
      <c r="A176" s="59">
        <v>173</v>
      </c>
      <c r="B176" s="59" t="s">
        <v>1040</v>
      </c>
      <c r="C176" s="59" t="s">
        <v>1041</v>
      </c>
      <c r="D176" s="59" t="s">
        <v>1042</v>
      </c>
      <c r="E176" s="59" t="s">
        <v>62</v>
      </c>
      <c r="F176" s="59" t="s">
        <v>195</v>
      </c>
      <c r="G176" s="59" t="s">
        <v>1043</v>
      </c>
      <c r="H176" s="59" t="s">
        <v>1044</v>
      </c>
      <c r="I176" s="60">
        <v>39083</v>
      </c>
      <c r="J176" s="60">
        <v>40543</v>
      </c>
      <c r="K176" s="60" t="s">
        <v>1354</v>
      </c>
      <c r="L176" s="61">
        <v>1928500</v>
      </c>
      <c r="M176" s="61">
        <v>1924479.79</v>
      </c>
      <c r="N176" s="61">
        <v>1635807.82</v>
      </c>
    </row>
    <row r="177" spans="1:14" ht="101.25" x14ac:dyDescent="0.25">
      <c r="A177" s="59">
        <v>174</v>
      </c>
      <c r="B177" s="59" t="s">
        <v>1045</v>
      </c>
      <c r="C177" s="59" t="s">
        <v>1046</v>
      </c>
      <c r="D177" s="59" t="s">
        <v>1047</v>
      </c>
      <c r="E177" s="59" t="s">
        <v>56</v>
      </c>
      <c r="F177" s="59" t="s">
        <v>308</v>
      </c>
      <c r="G177" s="59" t="s">
        <v>1024</v>
      </c>
      <c r="H177" s="59" t="s">
        <v>1048</v>
      </c>
      <c r="I177" s="60">
        <v>39083</v>
      </c>
      <c r="J177" s="60">
        <v>40663</v>
      </c>
      <c r="K177" s="60" t="s">
        <v>1354</v>
      </c>
      <c r="L177" s="61">
        <v>5521600</v>
      </c>
      <c r="M177" s="61">
        <v>5521600</v>
      </c>
      <c r="N177" s="61">
        <v>4693360</v>
      </c>
    </row>
    <row r="178" spans="1:14" ht="101.25" x14ac:dyDescent="0.25">
      <c r="A178" s="59">
        <v>175</v>
      </c>
      <c r="B178" s="59" t="s">
        <v>1049</v>
      </c>
      <c r="C178" s="59" t="s">
        <v>1050</v>
      </c>
      <c r="D178" s="59" t="s">
        <v>1051</v>
      </c>
      <c r="E178" s="59" t="s">
        <v>61</v>
      </c>
      <c r="F178" s="59" t="s">
        <v>429</v>
      </c>
      <c r="G178" s="59" t="s">
        <v>1052</v>
      </c>
      <c r="H178" s="59" t="s">
        <v>1053</v>
      </c>
      <c r="I178" s="60">
        <v>39083</v>
      </c>
      <c r="J178" s="60">
        <v>42369</v>
      </c>
      <c r="K178" s="60" t="s">
        <v>1355</v>
      </c>
      <c r="L178" s="61">
        <v>12842189.460000001</v>
      </c>
      <c r="M178" s="61">
        <v>9534146.5199999996</v>
      </c>
      <c r="N178" s="61">
        <v>8104024.54</v>
      </c>
    </row>
    <row r="179" spans="1:14" ht="135" x14ac:dyDescent="0.25">
      <c r="A179" s="59">
        <v>176</v>
      </c>
      <c r="B179" s="59" t="s">
        <v>1054</v>
      </c>
      <c r="C179" s="59" t="s">
        <v>1055</v>
      </c>
      <c r="D179" s="59" t="s">
        <v>1056</v>
      </c>
      <c r="E179" s="59" t="s">
        <v>71</v>
      </c>
      <c r="F179" s="59" t="s">
        <v>1057</v>
      </c>
      <c r="G179" s="59" t="s">
        <v>1058</v>
      </c>
      <c r="H179" s="59" t="s">
        <v>1059</v>
      </c>
      <c r="I179" s="60">
        <v>39083</v>
      </c>
      <c r="J179" s="60">
        <v>40543</v>
      </c>
      <c r="K179" s="60" t="s">
        <v>1354</v>
      </c>
      <c r="L179" s="61">
        <v>4651537.9800000004</v>
      </c>
      <c r="M179" s="61">
        <v>4651537.9800000004</v>
      </c>
      <c r="N179" s="61">
        <v>3953807.28</v>
      </c>
    </row>
    <row r="180" spans="1:14" ht="123.75" x14ac:dyDescent="0.25">
      <c r="A180" s="59">
        <v>177</v>
      </c>
      <c r="B180" s="59" t="s">
        <v>1060</v>
      </c>
      <c r="C180" s="59" t="s">
        <v>1061</v>
      </c>
      <c r="D180" s="59" t="s">
        <v>1062</v>
      </c>
      <c r="E180" s="59" t="s">
        <v>61</v>
      </c>
      <c r="F180" s="59" t="s">
        <v>429</v>
      </c>
      <c r="G180" s="59" t="s">
        <v>1063</v>
      </c>
      <c r="H180" s="59" t="s">
        <v>1064</v>
      </c>
      <c r="I180" s="60">
        <v>39083</v>
      </c>
      <c r="J180" s="60">
        <v>41060</v>
      </c>
      <c r="K180" s="60" t="s">
        <v>1355</v>
      </c>
      <c r="L180" s="61">
        <v>8089297.8399999999</v>
      </c>
      <c r="M180" s="61">
        <v>8089297.8399999999</v>
      </c>
      <c r="N180" s="61">
        <v>6875903.1600000001</v>
      </c>
    </row>
    <row r="181" spans="1:14" ht="135" x14ac:dyDescent="0.25">
      <c r="A181" s="59">
        <v>178</v>
      </c>
      <c r="B181" s="59" t="s">
        <v>1065</v>
      </c>
      <c r="C181" s="59" t="s">
        <v>1066</v>
      </c>
      <c r="D181" s="59" t="s">
        <v>1067</v>
      </c>
      <c r="E181" s="59" t="s">
        <v>265</v>
      </c>
      <c r="F181" s="59" t="s">
        <v>944</v>
      </c>
      <c r="G181" s="59" t="s">
        <v>945</v>
      </c>
      <c r="H181" s="59" t="s">
        <v>1068</v>
      </c>
      <c r="I181" s="60">
        <v>39083</v>
      </c>
      <c r="J181" s="60">
        <v>40602</v>
      </c>
      <c r="K181" s="60" t="s">
        <v>1354</v>
      </c>
      <c r="L181" s="61">
        <v>9989721.4600000009</v>
      </c>
      <c r="M181" s="61">
        <v>9988501.4600000009</v>
      </c>
      <c r="N181" s="61">
        <v>8490226.2400000002</v>
      </c>
    </row>
    <row r="182" spans="1:14" ht="123.75" x14ac:dyDescent="0.25">
      <c r="A182" s="59">
        <v>179</v>
      </c>
      <c r="B182" s="59" t="s">
        <v>1069</v>
      </c>
      <c r="C182" s="59" t="s">
        <v>1070</v>
      </c>
      <c r="D182" s="59" t="s">
        <v>1071</v>
      </c>
      <c r="E182" s="59" t="s">
        <v>61</v>
      </c>
      <c r="F182" s="59" t="s">
        <v>1018</v>
      </c>
      <c r="G182" s="59" t="s">
        <v>1019</v>
      </c>
      <c r="H182" s="59" t="s">
        <v>1020</v>
      </c>
      <c r="I182" s="60">
        <v>39083</v>
      </c>
      <c r="J182" s="60">
        <v>40574</v>
      </c>
      <c r="K182" s="60" t="s">
        <v>1354</v>
      </c>
      <c r="L182" s="61">
        <v>9999761</v>
      </c>
      <c r="M182" s="61">
        <v>9929261</v>
      </c>
      <c r="N182" s="61">
        <v>8439871.8499999996</v>
      </c>
    </row>
    <row r="183" spans="1:14" ht="135" x14ac:dyDescent="0.25">
      <c r="A183" s="59">
        <v>180</v>
      </c>
      <c r="B183" s="59" t="s">
        <v>1072</v>
      </c>
      <c r="C183" s="59" t="s">
        <v>1073</v>
      </c>
      <c r="D183" s="59" t="s">
        <v>1074</v>
      </c>
      <c r="E183" s="59" t="s">
        <v>62</v>
      </c>
      <c r="F183" s="59" t="s">
        <v>927</v>
      </c>
      <c r="G183" s="59" t="s">
        <v>928</v>
      </c>
      <c r="H183" s="59" t="s">
        <v>1075</v>
      </c>
      <c r="I183" s="60">
        <v>39083</v>
      </c>
      <c r="J183" s="60">
        <v>41882</v>
      </c>
      <c r="K183" s="60" t="s">
        <v>1358</v>
      </c>
      <c r="L183" s="61">
        <v>14758966.49</v>
      </c>
      <c r="M183" s="61">
        <v>9968407.1099999994</v>
      </c>
      <c r="N183" s="61">
        <v>8473146.0199999996</v>
      </c>
    </row>
    <row r="184" spans="1:14" ht="146.25" x14ac:dyDescent="0.25">
      <c r="A184" s="59">
        <v>181</v>
      </c>
      <c r="B184" s="59" t="s">
        <v>1076</v>
      </c>
      <c r="C184" s="59" t="s">
        <v>1077</v>
      </c>
      <c r="D184" s="59" t="s">
        <v>1078</v>
      </c>
      <c r="E184" s="59" t="s">
        <v>70</v>
      </c>
      <c r="F184" s="59" t="s">
        <v>296</v>
      </c>
      <c r="G184" s="59" t="s">
        <v>1079</v>
      </c>
      <c r="H184" s="59" t="s">
        <v>1080</v>
      </c>
      <c r="I184" s="60">
        <v>39083</v>
      </c>
      <c r="J184" s="60">
        <v>40451</v>
      </c>
      <c r="K184" s="60" t="s">
        <v>1354</v>
      </c>
      <c r="L184" s="61">
        <v>9825530.4000000004</v>
      </c>
      <c r="M184" s="61">
        <v>9825530.4000000004</v>
      </c>
      <c r="N184" s="61">
        <v>8351700.8399999999</v>
      </c>
    </row>
    <row r="185" spans="1:14" ht="146.25" x14ac:dyDescent="0.25">
      <c r="A185" s="59">
        <v>182</v>
      </c>
      <c r="B185" s="59" t="s">
        <v>1081</v>
      </c>
      <c r="C185" s="59" t="s">
        <v>1082</v>
      </c>
      <c r="D185" s="59" t="s">
        <v>1083</v>
      </c>
      <c r="E185" s="59" t="s">
        <v>70</v>
      </c>
      <c r="F185" s="59" t="s">
        <v>296</v>
      </c>
      <c r="G185" s="59" t="s">
        <v>1084</v>
      </c>
      <c r="H185" s="59" t="s">
        <v>1085</v>
      </c>
      <c r="I185" s="60">
        <v>39083</v>
      </c>
      <c r="J185" s="60">
        <v>40724</v>
      </c>
      <c r="K185" s="60" t="s">
        <v>1355</v>
      </c>
      <c r="L185" s="61">
        <v>9998000</v>
      </c>
      <c r="M185" s="61">
        <v>9998000</v>
      </c>
      <c r="N185" s="61">
        <v>8498300</v>
      </c>
    </row>
    <row r="186" spans="1:14" ht="123.75" x14ac:dyDescent="0.25">
      <c r="A186" s="59">
        <v>183</v>
      </c>
      <c r="B186" s="59" t="s">
        <v>1086</v>
      </c>
      <c r="C186" s="59" t="s">
        <v>1087</v>
      </c>
      <c r="D186" s="59" t="s">
        <v>1004</v>
      </c>
      <c r="E186" s="59" t="s">
        <v>58</v>
      </c>
      <c r="F186" s="59" t="s">
        <v>385</v>
      </c>
      <c r="G186" s="59" t="s">
        <v>435</v>
      </c>
      <c r="H186" s="59" t="s">
        <v>878</v>
      </c>
      <c r="I186" s="60">
        <v>39083</v>
      </c>
      <c r="J186" s="60">
        <v>40999</v>
      </c>
      <c r="K186" s="60" t="s">
        <v>1355</v>
      </c>
      <c r="L186" s="61">
        <v>10427660.029999999</v>
      </c>
      <c r="M186" s="61">
        <v>10000000</v>
      </c>
      <c r="N186" s="61">
        <v>8500000</v>
      </c>
    </row>
    <row r="187" spans="1:14" ht="123.75" x14ac:dyDescent="0.25">
      <c r="A187" s="59">
        <v>184</v>
      </c>
      <c r="B187" s="59" t="s">
        <v>1088</v>
      </c>
      <c r="C187" s="59" t="s">
        <v>1089</v>
      </c>
      <c r="D187" s="59" t="s">
        <v>434</v>
      </c>
      <c r="E187" s="59" t="s">
        <v>58</v>
      </c>
      <c r="F187" s="59" t="s">
        <v>385</v>
      </c>
      <c r="G187" s="59" t="s">
        <v>435</v>
      </c>
      <c r="H187" s="59" t="s">
        <v>878</v>
      </c>
      <c r="I187" s="60">
        <v>39083</v>
      </c>
      <c r="J187" s="60">
        <v>41547</v>
      </c>
      <c r="K187" s="60" t="s">
        <v>1355</v>
      </c>
      <c r="L187" s="61">
        <v>14020771.939999999</v>
      </c>
      <c r="M187" s="61">
        <v>9775655.8800000008</v>
      </c>
      <c r="N187" s="61">
        <v>8309307.4900000002</v>
      </c>
    </row>
    <row r="188" spans="1:14" ht="135" x14ac:dyDescent="0.25">
      <c r="A188" s="59">
        <v>185</v>
      </c>
      <c r="B188" s="59" t="s">
        <v>1090</v>
      </c>
      <c r="C188" s="59" t="s">
        <v>1091</v>
      </c>
      <c r="D188" s="59" t="s">
        <v>1092</v>
      </c>
      <c r="E188" s="59" t="s">
        <v>58</v>
      </c>
      <c r="F188" s="59" t="s">
        <v>385</v>
      </c>
      <c r="G188" s="59" t="s">
        <v>1093</v>
      </c>
      <c r="H188" s="59" t="s">
        <v>1094</v>
      </c>
      <c r="I188" s="60">
        <v>39083</v>
      </c>
      <c r="J188" s="60">
        <v>40574</v>
      </c>
      <c r="K188" s="60" t="s">
        <v>1354</v>
      </c>
      <c r="L188" s="61">
        <v>3913302</v>
      </c>
      <c r="M188" s="61">
        <v>3913302</v>
      </c>
      <c r="N188" s="61">
        <v>3326306.7</v>
      </c>
    </row>
    <row r="189" spans="1:14" ht="135" x14ac:dyDescent="0.25">
      <c r="A189" s="59">
        <v>186</v>
      </c>
      <c r="B189" s="59" t="s">
        <v>1095</v>
      </c>
      <c r="C189" s="59" t="s">
        <v>1096</v>
      </c>
      <c r="D189" s="59" t="s">
        <v>1097</v>
      </c>
      <c r="E189" s="59" t="s">
        <v>57</v>
      </c>
      <c r="F189" s="59" t="s">
        <v>402</v>
      </c>
      <c r="G189" s="59" t="s">
        <v>403</v>
      </c>
      <c r="H189" s="59" t="s">
        <v>404</v>
      </c>
      <c r="I189" s="60">
        <v>39083</v>
      </c>
      <c r="J189" s="60">
        <v>41881</v>
      </c>
      <c r="K189" s="60" t="s">
        <v>1358</v>
      </c>
      <c r="L189" s="61">
        <v>7044105.5999999996</v>
      </c>
      <c r="M189" s="61">
        <v>7044105.5999999996</v>
      </c>
      <c r="N189" s="61">
        <v>5987489.75</v>
      </c>
    </row>
    <row r="190" spans="1:14" ht="157.5" x14ac:dyDescent="0.25">
      <c r="A190" s="59">
        <v>187</v>
      </c>
      <c r="B190" s="59" t="s">
        <v>1098</v>
      </c>
      <c r="C190" s="59" t="s">
        <v>1099</v>
      </c>
      <c r="D190" s="59" t="s">
        <v>401</v>
      </c>
      <c r="E190" s="59" t="s">
        <v>57</v>
      </c>
      <c r="F190" s="59" t="s">
        <v>402</v>
      </c>
      <c r="G190" s="59" t="s">
        <v>403</v>
      </c>
      <c r="H190" s="59" t="s">
        <v>404</v>
      </c>
      <c r="I190" s="60">
        <v>39083</v>
      </c>
      <c r="J190" s="60">
        <v>41639</v>
      </c>
      <c r="K190" s="60" t="s">
        <v>1354</v>
      </c>
      <c r="L190" s="61">
        <v>6570585.9000000004</v>
      </c>
      <c r="M190" s="61">
        <v>6570585.9000000004</v>
      </c>
      <c r="N190" s="61">
        <v>5584998.0099999998</v>
      </c>
    </row>
    <row r="191" spans="1:14" ht="135" x14ac:dyDescent="0.25">
      <c r="A191" s="59">
        <v>188</v>
      </c>
      <c r="B191" s="59" t="s">
        <v>1100</v>
      </c>
      <c r="C191" s="59" t="s">
        <v>1101</v>
      </c>
      <c r="D191" s="59" t="s">
        <v>1102</v>
      </c>
      <c r="E191" s="59" t="s">
        <v>63</v>
      </c>
      <c r="F191" s="59" t="s">
        <v>1103</v>
      </c>
      <c r="G191" s="59" t="s">
        <v>1104</v>
      </c>
      <c r="H191" s="59" t="s">
        <v>1105</v>
      </c>
      <c r="I191" s="60">
        <v>39083</v>
      </c>
      <c r="J191" s="60">
        <v>40816</v>
      </c>
      <c r="K191" s="60" t="s">
        <v>1354</v>
      </c>
      <c r="L191" s="61">
        <v>1538347</v>
      </c>
      <c r="M191" s="61">
        <v>1538347</v>
      </c>
      <c r="N191" s="61">
        <v>1307594.95</v>
      </c>
    </row>
    <row r="192" spans="1:14" ht="135" x14ac:dyDescent="0.25">
      <c r="A192" s="59">
        <v>189</v>
      </c>
      <c r="B192" s="59" t="s">
        <v>1106</v>
      </c>
      <c r="C192" s="59" t="s">
        <v>1107</v>
      </c>
      <c r="D192" s="59" t="s">
        <v>971</v>
      </c>
      <c r="E192" s="59" t="s">
        <v>62</v>
      </c>
      <c r="F192" s="59" t="s">
        <v>195</v>
      </c>
      <c r="G192" s="59" t="s">
        <v>972</v>
      </c>
      <c r="H192" s="59" t="s">
        <v>973</v>
      </c>
      <c r="I192" s="60">
        <v>39083</v>
      </c>
      <c r="J192" s="60">
        <v>40939</v>
      </c>
      <c r="K192" s="60" t="s">
        <v>1354</v>
      </c>
      <c r="L192" s="61">
        <v>9033300</v>
      </c>
      <c r="M192" s="61">
        <v>9015000</v>
      </c>
      <c r="N192" s="61">
        <v>7662750</v>
      </c>
    </row>
    <row r="193" spans="1:14" ht="146.25" x14ac:dyDescent="0.25">
      <c r="A193" s="59">
        <v>190</v>
      </c>
      <c r="B193" s="59" t="s">
        <v>1108</v>
      </c>
      <c r="C193" s="59" t="s">
        <v>1109</v>
      </c>
      <c r="D193" s="59" t="s">
        <v>1110</v>
      </c>
      <c r="E193" s="59" t="s">
        <v>64</v>
      </c>
      <c r="F193" s="59" t="s">
        <v>206</v>
      </c>
      <c r="G193" s="59" t="s">
        <v>1111</v>
      </c>
      <c r="H193" s="59" t="s">
        <v>1112</v>
      </c>
      <c r="I193" s="60">
        <v>39083</v>
      </c>
      <c r="J193" s="60">
        <v>41851</v>
      </c>
      <c r="K193" s="60" t="s">
        <v>1355</v>
      </c>
      <c r="L193" s="61">
        <v>4966363.26</v>
      </c>
      <c r="M193" s="61">
        <v>2764938.55</v>
      </c>
      <c r="N193" s="61">
        <v>2350197.7400000002</v>
      </c>
    </row>
    <row r="194" spans="1:14" ht="135" x14ac:dyDescent="0.25">
      <c r="A194" s="59">
        <v>191</v>
      </c>
      <c r="B194" s="59" t="s">
        <v>1113</v>
      </c>
      <c r="C194" s="59" t="s">
        <v>1114</v>
      </c>
      <c r="D194" s="59" t="s">
        <v>1115</v>
      </c>
      <c r="E194" s="59" t="s">
        <v>60</v>
      </c>
      <c r="F194" s="59" t="s">
        <v>200</v>
      </c>
      <c r="G194" s="59" t="s">
        <v>1116</v>
      </c>
      <c r="H194" s="59" t="s">
        <v>1117</v>
      </c>
      <c r="I194" s="60">
        <v>39083</v>
      </c>
      <c r="J194" s="60">
        <v>40543</v>
      </c>
      <c r="K194" s="60" t="s">
        <v>1354</v>
      </c>
      <c r="L194" s="61">
        <v>5145690</v>
      </c>
      <c r="M194" s="61">
        <v>5145690</v>
      </c>
      <c r="N194" s="61">
        <v>4373836.5</v>
      </c>
    </row>
    <row r="195" spans="1:14" ht="168.75" x14ac:dyDescent="0.25">
      <c r="A195" s="59">
        <v>192</v>
      </c>
      <c r="B195" s="59" t="s">
        <v>1118</v>
      </c>
      <c r="C195" s="59" t="s">
        <v>1119</v>
      </c>
      <c r="D195" s="59" t="s">
        <v>1120</v>
      </c>
      <c r="E195" s="59" t="s">
        <v>62</v>
      </c>
      <c r="F195" s="59" t="s">
        <v>195</v>
      </c>
      <c r="G195" s="59" t="s">
        <v>1121</v>
      </c>
      <c r="H195" s="59" t="s">
        <v>1122</v>
      </c>
      <c r="I195" s="60">
        <v>39083</v>
      </c>
      <c r="J195" s="60">
        <v>41820</v>
      </c>
      <c r="K195" s="60" t="s">
        <v>1355</v>
      </c>
      <c r="L195" s="61">
        <v>9994008.3000000007</v>
      </c>
      <c r="M195" s="61">
        <v>9994008.3000000007</v>
      </c>
      <c r="N195" s="61">
        <v>8494907.0500000007</v>
      </c>
    </row>
    <row r="196" spans="1:14" ht="146.25" x14ac:dyDescent="0.25">
      <c r="A196" s="59">
        <v>193</v>
      </c>
      <c r="B196" s="59" t="s">
        <v>1123</v>
      </c>
      <c r="C196" s="59" t="s">
        <v>1124</v>
      </c>
      <c r="D196" s="59" t="s">
        <v>1120</v>
      </c>
      <c r="E196" s="59" t="s">
        <v>62</v>
      </c>
      <c r="F196" s="59" t="s">
        <v>195</v>
      </c>
      <c r="G196" s="59" t="s">
        <v>1121</v>
      </c>
      <c r="H196" s="59" t="s">
        <v>1122</v>
      </c>
      <c r="I196" s="60">
        <v>39083</v>
      </c>
      <c r="J196" s="60">
        <v>41639</v>
      </c>
      <c r="K196" s="60" t="s">
        <v>1354</v>
      </c>
      <c r="L196" s="61">
        <v>1242412.19</v>
      </c>
      <c r="M196" s="61">
        <v>1205582.08</v>
      </c>
      <c r="N196" s="61">
        <v>1024744.76</v>
      </c>
    </row>
    <row r="197" spans="1:14" ht="112.5" x14ac:dyDescent="0.25">
      <c r="A197" s="59">
        <v>194</v>
      </c>
      <c r="B197" s="59" t="s">
        <v>1125</v>
      </c>
      <c r="C197" s="59" t="s">
        <v>1126</v>
      </c>
      <c r="D197" s="59" t="s">
        <v>1127</v>
      </c>
      <c r="E197" s="59" t="s">
        <v>60</v>
      </c>
      <c r="F197" s="59" t="s">
        <v>200</v>
      </c>
      <c r="G197" s="59" t="s">
        <v>1128</v>
      </c>
      <c r="H197" s="59" t="s">
        <v>1129</v>
      </c>
      <c r="I197" s="60">
        <v>39083</v>
      </c>
      <c r="J197" s="60">
        <v>41090</v>
      </c>
      <c r="K197" s="60" t="s">
        <v>1355</v>
      </c>
      <c r="L197" s="61">
        <v>10039690.15</v>
      </c>
      <c r="M197" s="61">
        <v>10000000</v>
      </c>
      <c r="N197" s="61">
        <v>8500000</v>
      </c>
    </row>
    <row r="198" spans="1:14" ht="101.25" x14ac:dyDescent="0.25">
      <c r="A198" s="59">
        <v>195</v>
      </c>
      <c r="B198" s="59" t="s">
        <v>1130</v>
      </c>
      <c r="C198" s="59" t="s">
        <v>1131</v>
      </c>
      <c r="D198" s="59" t="s">
        <v>1132</v>
      </c>
      <c r="E198" s="59" t="s">
        <v>56</v>
      </c>
      <c r="F198" s="59" t="s">
        <v>1133</v>
      </c>
      <c r="G198" s="59" t="s">
        <v>1134</v>
      </c>
      <c r="H198" s="59" t="s">
        <v>1135</v>
      </c>
      <c r="I198" s="60">
        <v>39083</v>
      </c>
      <c r="J198" s="60">
        <v>41670</v>
      </c>
      <c r="K198" s="60" t="s">
        <v>1354</v>
      </c>
      <c r="L198" s="61">
        <v>3079008.17</v>
      </c>
      <c r="M198" s="61">
        <v>3079008.17</v>
      </c>
      <c r="N198" s="61">
        <v>2617156.94</v>
      </c>
    </row>
    <row r="199" spans="1:14" ht="135" x14ac:dyDescent="0.25">
      <c r="A199" s="59">
        <v>196</v>
      </c>
      <c r="B199" s="59" t="s">
        <v>1136</v>
      </c>
      <c r="C199" s="59" t="s">
        <v>1137</v>
      </c>
      <c r="D199" s="59" t="s">
        <v>428</v>
      </c>
      <c r="E199" s="59" t="s">
        <v>61</v>
      </c>
      <c r="F199" s="59" t="s">
        <v>429</v>
      </c>
      <c r="G199" s="59" t="s">
        <v>430</v>
      </c>
      <c r="H199" s="59" t="s">
        <v>431</v>
      </c>
      <c r="I199" s="60">
        <v>39083</v>
      </c>
      <c r="J199" s="60">
        <v>40633</v>
      </c>
      <c r="K199" s="60" t="s">
        <v>1355</v>
      </c>
      <c r="L199" s="61">
        <v>7224699.75</v>
      </c>
      <c r="M199" s="61">
        <v>7212005.6500000004</v>
      </c>
      <c r="N199" s="61">
        <v>6130204.7999999998</v>
      </c>
    </row>
    <row r="200" spans="1:14" ht="146.25" x14ac:dyDescent="0.25">
      <c r="A200" s="59">
        <v>197</v>
      </c>
      <c r="B200" s="59" t="s">
        <v>1138</v>
      </c>
      <c r="C200" s="59" t="s">
        <v>1139</v>
      </c>
      <c r="D200" s="59" t="s">
        <v>943</v>
      </c>
      <c r="E200" s="59" t="s">
        <v>265</v>
      </c>
      <c r="F200" s="59" t="s">
        <v>944</v>
      </c>
      <c r="G200" s="59" t="s">
        <v>945</v>
      </c>
      <c r="H200" s="59" t="s">
        <v>1140</v>
      </c>
      <c r="I200" s="60">
        <v>39083</v>
      </c>
      <c r="J200" s="60">
        <v>40693</v>
      </c>
      <c r="K200" s="60" t="s">
        <v>1354</v>
      </c>
      <c r="L200" s="61">
        <v>9975340</v>
      </c>
      <c r="M200" s="61">
        <v>9975340</v>
      </c>
      <c r="N200" s="61">
        <v>8479039</v>
      </c>
    </row>
    <row r="201" spans="1:14" ht="123.75" x14ac:dyDescent="0.25">
      <c r="A201" s="59">
        <v>198</v>
      </c>
      <c r="B201" s="59" t="s">
        <v>1141</v>
      </c>
      <c r="C201" s="59" t="s">
        <v>1142</v>
      </c>
      <c r="D201" s="59" t="s">
        <v>1143</v>
      </c>
      <c r="E201" s="59" t="s">
        <v>70</v>
      </c>
      <c r="F201" s="59" t="s">
        <v>1144</v>
      </c>
      <c r="G201" s="59" t="s">
        <v>1145</v>
      </c>
      <c r="H201" s="59" t="s">
        <v>1146</v>
      </c>
      <c r="I201" s="60">
        <v>39083</v>
      </c>
      <c r="J201" s="60">
        <v>41182</v>
      </c>
      <c r="K201" s="60" t="s">
        <v>1355</v>
      </c>
      <c r="L201" s="61">
        <v>6745120.7999999998</v>
      </c>
      <c r="M201" s="61">
        <v>2974963.52</v>
      </c>
      <c r="N201" s="61">
        <v>2528718.9900000002</v>
      </c>
    </row>
    <row r="202" spans="1:14" ht="123.75" x14ac:dyDescent="0.25">
      <c r="A202" s="59">
        <v>199</v>
      </c>
      <c r="B202" s="59" t="s">
        <v>1147</v>
      </c>
      <c r="C202" s="59" t="s">
        <v>1148</v>
      </c>
      <c r="D202" s="59" t="s">
        <v>943</v>
      </c>
      <c r="E202" s="59" t="s">
        <v>265</v>
      </c>
      <c r="F202" s="59" t="s">
        <v>944</v>
      </c>
      <c r="G202" s="59" t="s">
        <v>945</v>
      </c>
      <c r="H202" s="59" t="s">
        <v>1149</v>
      </c>
      <c r="I202" s="60">
        <v>39083</v>
      </c>
      <c r="J202" s="60">
        <v>40694</v>
      </c>
      <c r="K202" s="60" t="s">
        <v>1354</v>
      </c>
      <c r="L202" s="61">
        <v>9001223.2200000007</v>
      </c>
      <c r="M202" s="61">
        <v>9001223.2200000007</v>
      </c>
      <c r="N202" s="61">
        <v>7651039.7300000004</v>
      </c>
    </row>
    <row r="203" spans="1:14" ht="146.25" x14ac:dyDescent="0.25">
      <c r="A203" s="59">
        <v>200</v>
      </c>
      <c r="B203" s="59" t="s">
        <v>1150</v>
      </c>
      <c r="C203" s="59" t="s">
        <v>1151</v>
      </c>
      <c r="D203" s="59" t="s">
        <v>1152</v>
      </c>
      <c r="E203" s="59" t="s">
        <v>60</v>
      </c>
      <c r="F203" s="59" t="s">
        <v>200</v>
      </c>
      <c r="G203" s="59" t="s">
        <v>1153</v>
      </c>
      <c r="H203" s="59" t="s">
        <v>1154</v>
      </c>
      <c r="I203" s="60">
        <v>39083</v>
      </c>
      <c r="J203" s="60">
        <v>40512</v>
      </c>
      <c r="K203" s="60" t="s">
        <v>1354</v>
      </c>
      <c r="L203" s="61">
        <v>2487123.7000000002</v>
      </c>
      <c r="M203" s="61">
        <v>2487123.7000000002</v>
      </c>
      <c r="N203" s="61">
        <v>2114055.14</v>
      </c>
    </row>
    <row r="204" spans="1:14" ht="135" x14ac:dyDescent="0.25">
      <c r="A204" s="59">
        <v>201</v>
      </c>
      <c r="B204" s="59" t="s">
        <v>1155</v>
      </c>
      <c r="C204" s="59" t="s">
        <v>1156</v>
      </c>
      <c r="D204" s="59" t="s">
        <v>1157</v>
      </c>
      <c r="E204" s="59" t="s">
        <v>65</v>
      </c>
      <c r="F204" s="59" t="s">
        <v>408</v>
      </c>
      <c r="G204" s="59" t="s">
        <v>1158</v>
      </c>
      <c r="H204" s="59" t="s">
        <v>1159</v>
      </c>
      <c r="I204" s="60">
        <v>39083</v>
      </c>
      <c r="J204" s="60">
        <v>41182</v>
      </c>
      <c r="K204" s="60" t="s">
        <v>1354</v>
      </c>
      <c r="L204" s="61">
        <v>1546800</v>
      </c>
      <c r="M204" s="61">
        <v>1546800</v>
      </c>
      <c r="N204" s="61">
        <v>914780</v>
      </c>
    </row>
    <row r="205" spans="1:14" ht="123.75" x14ac:dyDescent="0.25">
      <c r="A205" s="59">
        <v>202</v>
      </c>
      <c r="B205" s="59" t="s">
        <v>1160</v>
      </c>
      <c r="C205" s="59" t="s">
        <v>1161</v>
      </c>
      <c r="D205" s="59" t="s">
        <v>670</v>
      </c>
      <c r="E205" s="59" t="s">
        <v>57</v>
      </c>
      <c r="F205" s="59" t="s">
        <v>402</v>
      </c>
      <c r="G205" s="59" t="s">
        <v>671</v>
      </c>
      <c r="H205" s="59" t="s">
        <v>672</v>
      </c>
      <c r="I205" s="60">
        <v>39083</v>
      </c>
      <c r="J205" s="60">
        <v>40482</v>
      </c>
      <c r="K205" s="60" t="s">
        <v>1354</v>
      </c>
      <c r="L205" s="61">
        <v>2089096</v>
      </c>
      <c r="M205" s="61">
        <v>2089096</v>
      </c>
      <c r="N205" s="61">
        <v>1775731.6</v>
      </c>
    </row>
    <row r="206" spans="1:14" ht="123.75" x14ac:dyDescent="0.25">
      <c r="A206" s="59">
        <v>203</v>
      </c>
      <c r="B206" s="59" t="s">
        <v>1162</v>
      </c>
      <c r="C206" s="59" t="s">
        <v>1163</v>
      </c>
      <c r="D206" s="59" t="s">
        <v>1164</v>
      </c>
      <c r="E206" s="59" t="s">
        <v>58</v>
      </c>
      <c r="F206" s="59" t="s">
        <v>385</v>
      </c>
      <c r="G206" s="59" t="s">
        <v>1165</v>
      </c>
      <c r="H206" s="59" t="s">
        <v>1166</v>
      </c>
      <c r="I206" s="60">
        <v>39083</v>
      </c>
      <c r="J206" s="60">
        <v>40663</v>
      </c>
      <c r="K206" s="60" t="s">
        <v>1354</v>
      </c>
      <c r="L206" s="61">
        <v>7572380</v>
      </c>
      <c r="M206" s="61">
        <v>7572380</v>
      </c>
      <c r="N206" s="61">
        <v>6436523</v>
      </c>
    </row>
    <row r="207" spans="1:14" ht="135" x14ac:dyDescent="0.25">
      <c r="A207" s="59">
        <v>204</v>
      </c>
      <c r="B207" s="59" t="s">
        <v>1167</v>
      </c>
      <c r="C207" s="59" t="s">
        <v>1168</v>
      </c>
      <c r="D207" s="59" t="s">
        <v>1169</v>
      </c>
      <c r="E207" s="59" t="s">
        <v>71</v>
      </c>
      <c r="F207" s="59" t="s">
        <v>253</v>
      </c>
      <c r="G207" s="59" t="s">
        <v>1170</v>
      </c>
      <c r="H207" s="59" t="s">
        <v>1171</v>
      </c>
      <c r="I207" s="60">
        <v>39083</v>
      </c>
      <c r="J207" s="60">
        <v>40512</v>
      </c>
      <c r="K207" s="60" t="s">
        <v>1355</v>
      </c>
      <c r="L207" s="61">
        <v>9984025.9100000001</v>
      </c>
      <c r="M207" s="61">
        <v>9984025.9100000001</v>
      </c>
      <c r="N207" s="61">
        <v>8486422.0199999996</v>
      </c>
    </row>
    <row r="208" spans="1:14" ht="123.75" x14ac:dyDescent="0.25">
      <c r="A208" s="59">
        <v>205</v>
      </c>
      <c r="B208" s="59" t="s">
        <v>1172</v>
      </c>
      <c r="C208" s="59" t="s">
        <v>1173</v>
      </c>
      <c r="D208" s="59" t="s">
        <v>1174</v>
      </c>
      <c r="E208" s="59" t="s">
        <v>62</v>
      </c>
      <c r="F208" s="59" t="s">
        <v>195</v>
      </c>
      <c r="G208" s="59" t="s">
        <v>1175</v>
      </c>
      <c r="H208" s="59" t="s">
        <v>1176</v>
      </c>
      <c r="I208" s="60">
        <v>39083</v>
      </c>
      <c r="J208" s="60">
        <v>41547</v>
      </c>
      <c r="K208" s="60" t="s">
        <v>1358</v>
      </c>
      <c r="L208" s="61">
        <v>21405718.890000001</v>
      </c>
      <c r="M208" s="61">
        <v>5004676.5199999996</v>
      </c>
      <c r="N208" s="61">
        <v>4253975.04</v>
      </c>
    </row>
    <row r="209" spans="1:14" ht="135" x14ac:dyDescent="0.25">
      <c r="A209" s="59">
        <v>206</v>
      </c>
      <c r="B209" s="59" t="s">
        <v>1177</v>
      </c>
      <c r="C209" s="59" t="s">
        <v>1178</v>
      </c>
      <c r="D209" s="59" t="s">
        <v>1179</v>
      </c>
      <c r="E209" s="59" t="s">
        <v>65</v>
      </c>
      <c r="F209" s="59" t="s">
        <v>408</v>
      </c>
      <c r="G209" s="59" t="s">
        <v>1180</v>
      </c>
      <c r="H209" s="59" t="s">
        <v>1181</v>
      </c>
      <c r="I209" s="60">
        <v>39083</v>
      </c>
      <c r="J209" s="60">
        <v>40390</v>
      </c>
      <c r="K209" s="60" t="s">
        <v>1354</v>
      </c>
      <c r="L209" s="61">
        <v>2917329.9</v>
      </c>
      <c r="M209" s="61">
        <v>2431763.9</v>
      </c>
      <c r="N209" s="61">
        <v>2066999.31</v>
      </c>
    </row>
    <row r="210" spans="1:14" ht="135" x14ac:dyDescent="0.25">
      <c r="A210" s="59">
        <v>207</v>
      </c>
      <c r="B210" s="59" t="s">
        <v>1182</v>
      </c>
      <c r="C210" s="59" t="s">
        <v>1183</v>
      </c>
      <c r="D210" s="59" t="s">
        <v>1184</v>
      </c>
      <c r="E210" s="59" t="s">
        <v>62</v>
      </c>
      <c r="F210" s="59" t="s">
        <v>195</v>
      </c>
      <c r="G210" s="59" t="s">
        <v>1185</v>
      </c>
      <c r="H210" s="59" t="s">
        <v>1186</v>
      </c>
      <c r="I210" s="60">
        <v>39083</v>
      </c>
      <c r="J210" s="60">
        <v>40939</v>
      </c>
      <c r="K210" s="60" t="s">
        <v>1355</v>
      </c>
      <c r="L210" s="61">
        <v>9554260</v>
      </c>
      <c r="M210" s="61">
        <v>9554260</v>
      </c>
      <c r="N210" s="61">
        <v>8121121</v>
      </c>
    </row>
    <row r="211" spans="1:14" ht="135" x14ac:dyDescent="0.25">
      <c r="A211" s="59">
        <v>208</v>
      </c>
      <c r="B211" s="59" t="s">
        <v>1187</v>
      </c>
      <c r="C211" s="59" t="s">
        <v>1188</v>
      </c>
      <c r="D211" s="59" t="s">
        <v>1189</v>
      </c>
      <c r="E211" s="59" t="s">
        <v>61</v>
      </c>
      <c r="F211" s="59" t="s">
        <v>429</v>
      </c>
      <c r="G211" s="59" t="s">
        <v>1190</v>
      </c>
      <c r="H211" s="59" t="s">
        <v>1191</v>
      </c>
      <c r="I211" s="60">
        <v>39083</v>
      </c>
      <c r="J211" s="60">
        <v>41182</v>
      </c>
      <c r="K211" s="60" t="s">
        <v>1354</v>
      </c>
      <c r="L211" s="61">
        <v>2852013.53</v>
      </c>
      <c r="M211" s="61">
        <v>2849085.53</v>
      </c>
      <c r="N211" s="61">
        <v>2421722.7000000002</v>
      </c>
    </row>
    <row r="212" spans="1:14" ht="135" x14ac:dyDescent="0.25">
      <c r="A212" s="59">
        <v>209</v>
      </c>
      <c r="B212" s="59" t="s">
        <v>1192</v>
      </c>
      <c r="C212" s="59" t="s">
        <v>1193</v>
      </c>
      <c r="D212" s="59" t="s">
        <v>384</v>
      </c>
      <c r="E212" s="59" t="s">
        <v>58</v>
      </c>
      <c r="F212" s="59" t="s">
        <v>385</v>
      </c>
      <c r="G212" s="59" t="s">
        <v>386</v>
      </c>
      <c r="H212" s="59" t="s">
        <v>387</v>
      </c>
      <c r="I212" s="60">
        <v>39083</v>
      </c>
      <c r="J212" s="60">
        <v>41639</v>
      </c>
      <c r="K212" s="60" t="s">
        <v>1354</v>
      </c>
      <c r="L212" s="61">
        <v>4621219</v>
      </c>
      <c r="M212" s="61">
        <v>4163349.87</v>
      </c>
      <c r="N212" s="61">
        <v>3538847.38</v>
      </c>
    </row>
    <row r="213" spans="1:14" ht="157.5" x14ac:dyDescent="0.25">
      <c r="A213" s="59">
        <v>210</v>
      </c>
      <c r="B213" s="59" t="s">
        <v>1194</v>
      </c>
      <c r="C213" s="59" t="s">
        <v>1195</v>
      </c>
      <c r="D213" s="59" t="s">
        <v>396</v>
      </c>
      <c r="E213" s="59" t="s">
        <v>62</v>
      </c>
      <c r="F213" s="59" t="s">
        <v>1196</v>
      </c>
      <c r="G213" s="59" t="s">
        <v>397</v>
      </c>
      <c r="H213" s="59" t="s">
        <v>398</v>
      </c>
      <c r="I213" s="60">
        <v>39083</v>
      </c>
      <c r="J213" s="60">
        <v>41060</v>
      </c>
      <c r="K213" s="60" t="s">
        <v>1354</v>
      </c>
      <c r="L213" s="61">
        <v>9790036</v>
      </c>
      <c r="M213" s="61">
        <v>9790036</v>
      </c>
      <c r="N213" s="61">
        <v>8321530.5999999996</v>
      </c>
    </row>
    <row r="214" spans="1:14" ht="112.5" x14ac:dyDescent="0.25">
      <c r="A214" s="59">
        <v>211</v>
      </c>
      <c r="B214" s="59" t="s">
        <v>1197</v>
      </c>
      <c r="C214" s="59" t="s">
        <v>1198</v>
      </c>
      <c r="D214" s="59" t="s">
        <v>1199</v>
      </c>
      <c r="E214" s="59" t="s">
        <v>69</v>
      </c>
      <c r="F214" s="59" t="s">
        <v>659</v>
      </c>
      <c r="G214" s="59" t="s">
        <v>660</v>
      </c>
      <c r="H214" s="59" t="s">
        <v>1200</v>
      </c>
      <c r="I214" s="60">
        <v>39083</v>
      </c>
      <c r="J214" s="60">
        <v>40663</v>
      </c>
      <c r="K214" s="60" t="s">
        <v>1354</v>
      </c>
      <c r="L214" s="61">
        <v>3995351.18</v>
      </c>
      <c r="M214" s="61">
        <v>3995351.18</v>
      </c>
      <c r="N214" s="61">
        <v>3396048.5</v>
      </c>
    </row>
    <row r="215" spans="1:14" ht="123.75" x14ac:dyDescent="0.25">
      <c r="A215" s="59">
        <v>212</v>
      </c>
      <c r="B215" s="59" t="s">
        <v>1201</v>
      </c>
      <c r="C215" s="59" t="s">
        <v>1202</v>
      </c>
      <c r="D215" s="59" t="s">
        <v>1203</v>
      </c>
      <c r="E215" s="59" t="s">
        <v>60</v>
      </c>
      <c r="F215" s="59" t="s">
        <v>200</v>
      </c>
      <c r="G215" s="59" t="s">
        <v>1204</v>
      </c>
      <c r="H215" s="59" t="s">
        <v>1205</v>
      </c>
      <c r="I215" s="60">
        <v>39083</v>
      </c>
      <c r="J215" s="60">
        <v>41029</v>
      </c>
      <c r="K215" s="60" t="s">
        <v>1355</v>
      </c>
      <c r="L215" s="61">
        <v>1548971.25</v>
      </c>
      <c r="M215" s="61">
        <v>1548971.25</v>
      </c>
      <c r="N215" s="61">
        <v>1316625.56</v>
      </c>
    </row>
    <row r="216" spans="1:14" ht="135" x14ac:dyDescent="0.25">
      <c r="A216" s="59">
        <v>213</v>
      </c>
      <c r="B216" s="59" t="s">
        <v>1206</v>
      </c>
      <c r="C216" s="59" t="s">
        <v>1207</v>
      </c>
      <c r="D216" s="59" t="s">
        <v>1037</v>
      </c>
      <c r="E216" s="59" t="s">
        <v>60</v>
      </c>
      <c r="F216" s="59" t="s">
        <v>200</v>
      </c>
      <c r="G216" s="59" t="s">
        <v>1038</v>
      </c>
      <c r="H216" s="59" t="s">
        <v>1039</v>
      </c>
      <c r="I216" s="60">
        <v>39083</v>
      </c>
      <c r="J216" s="60">
        <v>40939</v>
      </c>
      <c r="K216" s="60" t="s">
        <v>1354</v>
      </c>
      <c r="L216" s="61">
        <v>10044878.52</v>
      </c>
      <c r="M216" s="61">
        <v>9999738.5199999996</v>
      </c>
      <c r="N216" s="61">
        <v>8499777.7400000002</v>
      </c>
    </row>
    <row r="217" spans="1:14" ht="135" x14ac:dyDescent="0.25">
      <c r="A217" s="59">
        <v>214</v>
      </c>
      <c r="B217" s="59" t="s">
        <v>1208</v>
      </c>
      <c r="C217" s="59" t="s">
        <v>1209</v>
      </c>
      <c r="D217" s="59" t="s">
        <v>1012</v>
      </c>
      <c r="E217" s="59" t="s">
        <v>62</v>
      </c>
      <c r="F217" s="59" t="s">
        <v>195</v>
      </c>
      <c r="G217" s="59" t="s">
        <v>1013</v>
      </c>
      <c r="H217" s="59" t="s">
        <v>1014</v>
      </c>
      <c r="I217" s="60">
        <v>39083</v>
      </c>
      <c r="J217" s="60">
        <v>41029</v>
      </c>
      <c r="K217" s="60" t="s">
        <v>1355</v>
      </c>
      <c r="L217" s="61">
        <v>9999780</v>
      </c>
      <c r="M217" s="61">
        <v>9999780</v>
      </c>
      <c r="N217" s="61">
        <v>8499813</v>
      </c>
    </row>
    <row r="218" spans="1:14" ht="135" x14ac:dyDescent="0.25">
      <c r="A218" s="59">
        <v>215</v>
      </c>
      <c r="B218" s="59" t="s">
        <v>1210</v>
      </c>
      <c r="C218" s="59" t="s">
        <v>1211</v>
      </c>
      <c r="D218" s="59" t="s">
        <v>1037</v>
      </c>
      <c r="E218" s="59" t="s">
        <v>60</v>
      </c>
      <c r="F218" s="59" t="s">
        <v>200</v>
      </c>
      <c r="G218" s="59" t="s">
        <v>1038</v>
      </c>
      <c r="H218" s="59" t="s">
        <v>1039</v>
      </c>
      <c r="I218" s="60">
        <v>39083</v>
      </c>
      <c r="J218" s="60">
        <v>40908</v>
      </c>
      <c r="K218" s="60" t="s">
        <v>1354</v>
      </c>
      <c r="L218" s="61">
        <v>10052220</v>
      </c>
      <c r="M218" s="61">
        <v>10000000</v>
      </c>
      <c r="N218" s="61">
        <v>8500000</v>
      </c>
    </row>
    <row r="219" spans="1:14" ht="123.75" x14ac:dyDescent="0.25">
      <c r="A219" s="59">
        <v>216</v>
      </c>
      <c r="B219" s="59" t="s">
        <v>1212</v>
      </c>
      <c r="C219" s="59" t="s">
        <v>1213</v>
      </c>
      <c r="D219" s="59" t="s">
        <v>1037</v>
      </c>
      <c r="E219" s="59" t="s">
        <v>60</v>
      </c>
      <c r="F219" s="59" t="s">
        <v>200</v>
      </c>
      <c r="G219" s="59" t="s">
        <v>1038</v>
      </c>
      <c r="H219" s="59" t="s">
        <v>1039</v>
      </c>
      <c r="I219" s="60">
        <v>39083</v>
      </c>
      <c r="J219" s="60">
        <v>40939</v>
      </c>
      <c r="K219" s="60" t="s">
        <v>1355</v>
      </c>
      <c r="L219" s="61">
        <v>9331186.5199999996</v>
      </c>
      <c r="M219" s="61">
        <v>9331186.5199999996</v>
      </c>
      <c r="N219" s="61">
        <v>7931508.54</v>
      </c>
    </row>
    <row r="220" spans="1:14" ht="146.25" x14ac:dyDescent="0.25">
      <c r="A220" s="59">
        <v>217</v>
      </c>
      <c r="B220" s="59" t="s">
        <v>1214</v>
      </c>
      <c r="C220" s="59" t="s">
        <v>1215</v>
      </c>
      <c r="D220" s="59" t="s">
        <v>949</v>
      </c>
      <c r="E220" s="59" t="s">
        <v>62</v>
      </c>
      <c r="F220" s="59" t="s">
        <v>195</v>
      </c>
      <c r="G220" s="59" t="s">
        <v>950</v>
      </c>
      <c r="H220" s="59" t="s">
        <v>951</v>
      </c>
      <c r="I220" s="60">
        <v>39083</v>
      </c>
      <c r="J220" s="60">
        <v>41305</v>
      </c>
      <c r="K220" s="60" t="s">
        <v>1355</v>
      </c>
      <c r="L220" s="61">
        <v>14920436.699999999</v>
      </c>
      <c r="M220" s="61">
        <v>10000000</v>
      </c>
      <c r="N220" s="61">
        <v>8500000</v>
      </c>
    </row>
    <row r="221" spans="1:14" ht="135" x14ac:dyDescent="0.25">
      <c r="A221" s="59">
        <v>218</v>
      </c>
      <c r="B221" s="59" t="s">
        <v>1216</v>
      </c>
      <c r="C221" s="59" t="s">
        <v>1217</v>
      </c>
      <c r="D221" s="59" t="s">
        <v>1071</v>
      </c>
      <c r="E221" s="59" t="s">
        <v>61</v>
      </c>
      <c r="F221" s="59" t="s">
        <v>195</v>
      </c>
      <c r="G221" s="59" t="s">
        <v>1218</v>
      </c>
      <c r="H221" s="59" t="s">
        <v>1219</v>
      </c>
      <c r="I221" s="60">
        <v>39083</v>
      </c>
      <c r="J221" s="60">
        <v>41274</v>
      </c>
      <c r="K221" s="60" t="s">
        <v>1354</v>
      </c>
      <c r="L221" s="61">
        <v>11022480.01</v>
      </c>
      <c r="M221" s="61">
        <v>10000000</v>
      </c>
      <c r="N221" s="61">
        <v>8500000</v>
      </c>
    </row>
    <row r="222" spans="1:14" ht="135" x14ac:dyDescent="0.25">
      <c r="A222" s="59">
        <v>219</v>
      </c>
      <c r="B222" s="59" t="s">
        <v>1220</v>
      </c>
      <c r="C222" s="59" t="s">
        <v>1221</v>
      </c>
      <c r="D222" s="59" t="s">
        <v>1071</v>
      </c>
      <c r="E222" s="59" t="s">
        <v>61</v>
      </c>
      <c r="F222" s="59" t="s">
        <v>195</v>
      </c>
      <c r="G222" s="59" t="s">
        <v>1218</v>
      </c>
      <c r="H222" s="59" t="s">
        <v>1222</v>
      </c>
      <c r="I222" s="60">
        <v>39083</v>
      </c>
      <c r="J222" s="60">
        <v>40908</v>
      </c>
      <c r="K222" s="60" t="s">
        <v>1354</v>
      </c>
      <c r="L222" s="61">
        <v>10382480.01</v>
      </c>
      <c r="M222" s="61">
        <v>10000000</v>
      </c>
      <c r="N222" s="61">
        <v>8500000</v>
      </c>
    </row>
    <row r="223" spans="1:14" ht="146.25" x14ac:dyDescent="0.25">
      <c r="A223" s="59">
        <v>220</v>
      </c>
      <c r="B223" s="59" t="s">
        <v>1223</v>
      </c>
      <c r="C223" s="59" t="s">
        <v>1224</v>
      </c>
      <c r="D223" s="59" t="s">
        <v>522</v>
      </c>
      <c r="E223" s="59" t="s">
        <v>71</v>
      </c>
      <c r="F223" s="59" t="s">
        <v>253</v>
      </c>
      <c r="G223" s="59" t="s">
        <v>523</v>
      </c>
      <c r="H223" s="59" t="s">
        <v>524</v>
      </c>
      <c r="I223" s="60">
        <v>39083</v>
      </c>
      <c r="J223" s="60">
        <v>41152</v>
      </c>
      <c r="K223" s="60" t="s">
        <v>1358</v>
      </c>
      <c r="L223" s="61">
        <v>7839359.4100000001</v>
      </c>
      <c r="M223" s="61">
        <v>7815569.4100000001</v>
      </c>
      <c r="N223" s="61">
        <v>6643233.9900000002</v>
      </c>
    </row>
    <row r="224" spans="1:14" ht="135" x14ac:dyDescent="0.25">
      <c r="A224" s="59">
        <v>221</v>
      </c>
      <c r="B224" s="59" t="s">
        <v>1225</v>
      </c>
      <c r="C224" s="59" t="s">
        <v>1226</v>
      </c>
      <c r="D224" s="59" t="s">
        <v>1227</v>
      </c>
      <c r="E224" s="59" t="s">
        <v>71</v>
      </c>
      <c r="F224" s="59" t="s">
        <v>253</v>
      </c>
      <c r="G224" s="59" t="s">
        <v>1228</v>
      </c>
      <c r="H224" s="59" t="s">
        <v>1229</v>
      </c>
      <c r="I224" s="60">
        <v>39083</v>
      </c>
      <c r="J224" s="60">
        <v>41274</v>
      </c>
      <c r="K224" s="60" t="s">
        <v>1354</v>
      </c>
      <c r="L224" s="61">
        <v>2199809.1800000002</v>
      </c>
      <c r="M224" s="61">
        <v>1091563.96</v>
      </c>
      <c r="N224" s="61">
        <v>927829.36</v>
      </c>
    </row>
    <row r="225" spans="1:14" ht="123.75" x14ac:dyDescent="0.25">
      <c r="A225" s="59">
        <v>222</v>
      </c>
      <c r="B225" s="59" t="s">
        <v>1230</v>
      </c>
      <c r="C225" s="59" t="s">
        <v>1231</v>
      </c>
      <c r="D225" s="59" t="s">
        <v>396</v>
      </c>
      <c r="E225" s="59" t="s">
        <v>62</v>
      </c>
      <c r="F225" s="59" t="s">
        <v>1196</v>
      </c>
      <c r="G225" s="59" t="s">
        <v>397</v>
      </c>
      <c r="H225" s="59" t="s">
        <v>398</v>
      </c>
      <c r="I225" s="60">
        <v>39083</v>
      </c>
      <c r="J225" s="60">
        <v>42308</v>
      </c>
      <c r="K225" s="60" t="s">
        <v>1354</v>
      </c>
      <c r="L225" s="61">
        <v>3516310.5</v>
      </c>
      <c r="M225" s="61">
        <v>3075800</v>
      </c>
      <c r="N225" s="61">
        <v>2614430</v>
      </c>
    </row>
    <row r="226" spans="1:14" ht="135" x14ac:dyDescent="0.25">
      <c r="A226" s="59">
        <v>223</v>
      </c>
      <c r="B226" s="59" t="s">
        <v>1232</v>
      </c>
      <c r="C226" s="59" t="s">
        <v>1233</v>
      </c>
      <c r="D226" s="59" t="s">
        <v>1234</v>
      </c>
      <c r="E226" s="59" t="s">
        <v>265</v>
      </c>
      <c r="F226" s="59" t="s">
        <v>1235</v>
      </c>
      <c r="G226" s="59" t="s">
        <v>1236</v>
      </c>
      <c r="H226" s="59" t="s">
        <v>1237</v>
      </c>
      <c r="I226" s="60">
        <v>39083</v>
      </c>
      <c r="J226" s="60">
        <v>40816</v>
      </c>
      <c r="K226" s="60" t="s">
        <v>1354</v>
      </c>
      <c r="L226" s="61">
        <v>1578948.2</v>
      </c>
      <c r="M226" s="61">
        <v>1578948.2</v>
      </c>
      <c r="N226" s="61">
        <v>1342105.97</v>
      </c>
    </row>
    <row r="227" spans="1:14" ht="135" x14ac:dyDescent="0.25">
      <c r="A227" s="59">
        <v>224</v>
      </c>
      <c r="B227" s="59" t="s">
        <v>1238</v>
      </c>
      <c r="C227" s="59" t="s">
        <v>1239</v>
      </c>
      <c r="D227" s="59" t="s">
        <v>1234</v>
      </c>
      <c r="E227" s="59" t="s">
        <v>265</v>
      </c>
      <c r="F227" s="59" t="s">
        <v>1235</v>
      </c>
      <c r="G227" s="59" t="s">
        <v>1236</v>
      </c>
      <c r="H227" s="59" t="s">
        <v>1237</v>
      </c>
      <c r="I227" s="60">
        <v>39083</v>
      </c>
      <c r="J227" s="60">
        <v>40816</v>
      </c>
      <c r="K227" s="60" t="s">
        <v>1354</v>
      </c>
      <c r="L227" s="61">
        <v>3550626.5</v>
      </c>
      <c r="M227" s="61">
        <v>3550626.5</v>
      </c>
      <c r="N227" s="61">
        <v>3018032.52</v>
      </c>
    </row>
    <row r="228" spans="1:14" ht="123.75" x14ac:dyDescent="0.25">
      <c r="A228" s="59">
        <v>225</v>
      </c>
      <c r="B228" s="59" t="s">
        <v>1240</v>
      </c>
      <c r="C228" s="59" t="s">
        <v>1241</v>
      </c>
      <c r="D228" s="59" t="s">
        <v>1242</v>
      </c>
      <c r="E228" s="59" t="s">
        <v>265</v>
      </c>
      <c r="F228" s="59" t="s">
        <v>944</v>
      </c>
      <c r="G228" s="59" t="s">
        <v>945</v>
      </c>
      <c r="H228" s="59" t="s">
        <v>1068</v>
      </c>
      <c r="I228" s="60">
        <v>39083</v>
      </c>
      <c r="J228" s="60">
        <v>40543</v>
      </c>
      <c r="K228" s="60" t="s">
        <v>1354</v>
      </c>
      <c r="L228" s="61">
        <v>2133000</v>
      </c>
      <c r="M228" s="61">
        <v>2132000</v>
      </c>
      <c r="N228" s="61">
        <v>1812200</v>
      </c>
    </row>
    <row r="229" spans="1:14" ht="135" x14ac:dyDescent="0.25">
      <c r="A229" s="59">
        <v>226</v>
      </c>
      <c r="B229" s="59" t="s">
        <v>1243</v>
      </c>
      <c r="C229" s="59" t="s">
        <v>1244</v>
      </c>
      <c r="D229" s="59" t="s">
        <v>1030</v>
      </c>
      <c r="E229" s="59" t="s">
        <v>62</v>
      </c>
      <c r="F229" s="59" t="s">
        <v>195</v>
      </c>
      <c r="G229" s="59" t="s">
        <v>1031</v>
      </c>
      <c r="H229" s="59" t="s">
        <v>1032</v>
      </c>
      <c r="I229" s="60">
        <v>39083</v>
      </c>
      <c r="J229" s="60">
        <v>41608</v>
      </c>
      <c r="K229" s="60" t="s">
        <v>1355</v>
      </c>
      <c r="L229" s="61">
        <v>9396860.9600000009</v>
      </c>
      <c r="M229" s="61">
        <v>9396860.9600000009</v>
      </c>
      <c r="N229" s="61">
        <v>7987331.8099999996</v>
      </c>
    </row>
    <row r="230" spans="1:14" ht="135" x14ac:dyDescent="0.25">
      <c r="A230" s="59">
        <v>227</v>
      </c>
      <c r="B230" s="59" t="s">
        <v>1245</v>
      </c>
      <c r="C230" s="59" t="s">
        <v>1246</v>
      </c>
      <c r="D230" s="59" t="s">
        <v>407</v>
      </c>
      <c r="E230" s="59" t="s">
        <v>65</v>
      </c>
      <c r="F230" s="59" t="s">
        <v>408</v>
      </c>
      <c r="G230" s="59" t="s">
        <v>409</v>
      </c>
      <c r="H230" s="59" t="s">
        <v>410</v>
      </c>
      <c r="I230" s="60">
        <v>39083</v>
      </c>
      <c r="J230" s="60">
        <v>40602</v>
      </c>
      <c r="K230" s="60" t="s">
        <v>1354</v>
      </c>
      <c r="L230" s="61">
        <v>7691386.9699999997</v>
      </c>
      <c r="M230" s="61">
        <v>7579948.9699999997</v>
      </c>
      <c r="N230" s="61">
        <v>6442956.6200000001</v>
      </c>
    </row>
    <row r="231" spans="1:14" ht="112.5" x14ac:dyDescent="0.25">
      <c r="A231" s="59">
        <v>228</v>
      </c>
      <c r="B231" s="59" t="s">
        <v>1247</v>
      </c>
      <c r="C231" s="59" t="s">
        <v>1248</v>
      </c>
      <c r="D231" s="59" t="s">
        <v>407</v>
      </c>
      <c r="E231" s="59" t="s">
        <v>65</v>
      </c>
      <c r="F231" s="59" t="s">
        <v>408</v>
      </c>
      <c r="G231" s="59" t="s">
        <v>409</v>
      </c>
      <c r="H231" s="59" t="s">
        <v>410</v>
      </c>
      <c r="I231" s="60">
        <v>39083</v>
      </c>
      <c r="J231" s="60">
        <v>40602</v>
      </c>
      <c r="K231" s="60" t="s">
        <v>1354</v>
      </c>
      <c r="L231" s="61">
        <v>6696994</v>
      </c>
      <c r="M231" s="61">
        <v>6696994</v>
      </c>
      <c r="N231" s="61">
        <v>5692444.9000000004</v>
      </c>
    </row>
  </sheetData>
  <mergeCells count="12">
    <mergeCell ref="L2:L3"/>
    <mergeCell ref="N2:N3"/>
    <mergeCell ref="A1:N1"/>
    <mergeCell ref="C2:C3"/>
    <mergeCell ref="B2:B3"/>
    <mergeCell ref="A2:A3"/>
    <mergeCell ref="I2:I3"/>
    <mergeCell ref="J2:J3"/>
    <mergeCell ref="K2:K3"/>
    <mergeCell ref="E2:H2"/>
    <mergeCell ref="D2:D3"/>
    <mergeCell ref="M2:M3"/>
  </mergeCells>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R75"/>
  <sheetViews>
    <sheetView view="pageBreakPreview" topLeftCell="A37" zoomScale="85" zoomScaleNormal="100" zoomScaleSheetLayoutView="85" workbookViewId="0">
      <selection activeCell="J50" sqref="J50"/>
    </sheetView>
  </sheetViews>
  <sheetFormatPr defaultRowHeight="12.75" x14ac:dyDescent="0.2"/>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x14ac:dyDescent="0.2">
      <c r="A1" s="559" t="s">
        <v>30</v>
      </c>
      <c r="B1" s="560"/>
      <c r="C1" s="560"/>
      <c r="D1" s="560"/>
      <c r="E1" s="560"/>
      <c r="F1" s="560"/>
      <c r="G1" s="560"/>
      <c r="H1" s="560"/>
      <c r="I1" s="561"/>
    </row>
    <row r="2" spans="1:9" ht="30" customHeight="1" thickBot="1" x14ac:dyDescent="0.25">
      <c r="A2" s="73">
        <v>1</v>
      </c>
      <c r="B2" s="522" t="s">
        <v>79</v>
      </c>
      <c r="C2" s="522"/>
      <c r="D2" s="522"/>
      <c r="E2" s="523"/>
      <c r="F2" s="526" t="s">
        <v>1360</v>
      </c>
      <c r="G2" s="526"/>
      <c r="H2" s="526"/>
      <c r="I2" s="527"/>
    </row>
    <row r="3" spans="1:9" ht="15" customHeight="1" thickBot="1" x14ac:dyDescent="0.25">
      <c r="A3" s="473"/>
      <c r="B3" s="473"/>
      <c r="C3" s="473"/>
      <c r="D3" s="473"/>
      <c r="E3" s="473"/>
      <c r="F3" s="473"/>
      <c r="G3" s="473"/>
      <c r="H3" s="473"/>
      <c r="I3" s="473"/>
    </row>
    <row r="4" spans="1:9" ht="30" customHeight="1" x14ac:dyDescent="0.2">
      <c r="A4" s="508" t="s">
        <v>4</v>
      </c>
      <c r="B4" s="509"/>
      <c r="C4" s="509"/>
      <c r="D4" s="509"/>
      <c r="E4" s="509"/>
      <c r="F4" s="509"/>
      <c r="G4" s="509"/>
      <c r="H4" s="509"/>
      <c r="I4" s="510"/>
    </row>
    <row r="5" spans="1:9" ht="30" customHeight="1" x14ac:dyDescent="0.2">
      <c r="A5" s="69">
        <v>2</v>
      </c>
      <c r="B5" s="524" t="s">
        <v>21</v>
      </c>
      <c r="C5" s="524"/>
      <c r="D5" s="525"/>
      <c r="E5" s="479" t="s">
        <v>89</v>
      </c>
      <c r="F5" s="479"/>
      <c r="G5" s="479"/>
      <c r="H5" s="479"/>
      <c r="I5" s="528"/>
    </row>
    <row r="6" spans="1:9" ht="30" customHeight="1" x14ac:dyDescent="0.25">
      <c r="A6" s="69">
        <v>3</v>
      </c>
      <c r="B6" s="503" t="s">
        <v>76</v>
      </c>
      <c r="C6" s="503"/>
      <c r="D6" s="504"/>
      <c r="E6" s="529" t="s">
        <v>136</v>
      </c>
      <c r="F6" s="530"/>
      <c r="G6" s="530"/>
      <c r="H6" s="530"/>
      <c r="I6" s="531"/>
    </row>
    <row r="7" spans="1:9" ht="30" customHeight="1" x14ac:dyDescent="0.25">
      <c r="A7" s="69">
        <v>4</v>
      </c>
      <c r="B7" s="503" t="s">
        <v>31</v>
      </c>
      <c r="C7" s="503"/>
      <c r="D7" s="504"/>
      <c r="E7" s="529" t="s">
        <v>1366</v>
      </c>
      <c r="F7" s="530"/>
      <c r="G7" s="530"/>
      <c r="H7" s="530"/>
      <c r="I7" s="531"/>
    </row>
    <row r="8" spans="1:9" ht="30" customHeight="1" x14ac:dyDescent="0.25">
      <c r="A8" s="69">
        <v>5</v>
      </c>
      <c r="B8" s="503" t="s">
        <v>36</v>
      </c>
      <c r="C8" s="503"/>
      <c r="D8" s="504"/>
      <c r="E8" s="515" t="s">
        <v>921</v>
      </c>
      <c r="F8" s="516"/>
      <c r="G8" s="516"/>
      <c r="H8" s="516"/>
      <c r="I8" s="517"/>
    </row>
    <row r="9" spans="1:9" ht="78" customHeight="1" thickBot="1" x14ac:dyDescent="0.25">
      <c r="A9" s="73">
        <v>6</v>
      </c>
      <c r="B9" s="505" t="s">
        <v>22</v>
      </c>
      <c r="C9" s="506"/>
      <c r="D9" s="507"/>
      <c r="E9" s="470" t="s">
        <v>1338</v>
      </c>
      <c r="F9" s="471"/>
      <c r="G9" s="471"/>
      <c r="H9" s="471"/>
      <c r="I9" s="472"/>
    </row>
    <row r="10" spans="1:9" ht="15" customHeight="1" thickBot="1" x14ac:dyDescent="0.25">
      <c r="A10" s="473"/>
      <c r="B10" s="473"/>
      <c r="C10" s="473"/>
      <c r="D10" s="473"/>
      <c r="E10" s="473"/>
      <c r="F10" s="473"/>
      <c r="G10" s="473"/>
      <c r="H10" s="473"/>
      <c r="I10" s="473"/>
    </row>
    <row r="11" spans="1:9" ht="30" customHeight="1" x14ac:dyDescent="0.2">
      <c r="A11" s="508" t="s">
        <v>32</v>
      </c>
      <c r="B11" s="509"/>
      <c r="C11" s="509"/>
      <c r="D11" s="509"/>
      <c r="E11" s="509"/>
      <c r="F11" s="509"/>
      <c r="G11" s="509"/>
      <c r="H11" s="509"/>
      <c r="I11" s="510"/>
    </row>
    <row r="12" spans="1:9" ht="80.25" customHeight="1" x14ac:dyDescent="0.2">
      <c r="A12" s="70">
        <v>7</v>
      </c>
      <c r="B12" s="68" t="s">
        <v>53</v>
      </c>
      <c r="C12" s="512" t="s">
        <v>1369</v>
      </c>
      <c r="D12" s="513"/>
      <c r="E12" s="513"/>
      <c r="F12" s="513"/>
      <c r="G12" s="513"/>
      <c r="H12" s="514"/>
      <c r="I12" s="13"/>
    </row>
    <row r="13" spans="1:9" ht="66.75" customHeight="1" x14ac:dyDescent="0.2">
      <c r="A13" s="518">
        <v>8</v>
      </c>
      <c r="B13" s="511" t="s">
        <v>100</v>
      </c>
      <c r="C13" s="580" t="s">
        <v>1367</v>
      </c>
      <c r="D13" s="581"/>
      <c r="E13" s="581"/>
      <c r="F13" s="581"/>
      <c r="G13" s="581"/>
      <c r="H13" s="581"/>
      <c r="I13" s="582"/>
    </row>
    <row r="14" spans="1:9" ht="68.25" hidden="1" customHeight="1" x14ac:dyDescent="0.2">
      <c r="A14" s="518"/>
      <c r="B14" s="511"/>
      <c r="C14" s="583"/>
      <c r="D14" s="584"/>
      <c r="E14" s="584"/>
      <c r="F14" s="584"/>
      <c r="G14" s="584"/>
      <c r="H14" s="584"/>
      <c r="I14" s="585"/>
    </row>
    <row r="15" spans="1:9" ht="111" customHeight="1" x14ac:dyDescent="0.2">
      <c r="A15" s="101">
        <v>9</v>
      </c>
      <c r="B15" s="102" t="s">
        <v>99</v>
      </c>
      <c r="C15" s="497" t="s">
        <v>1940</v>
      </c>
      <c r="D15" s="497"/>
      <c r="E15" s="497"/>
      <c r="F15" s="497"/>
      <c r="G15" s="497"/>
      <c r="H15" s="497"/>
      <c r="I15" s="498"/>
    </row>
    <row r="16" spans="1:9" ht="23.25" customHeight="1" x14ac:dyDescent="0.2">
      <c r="A16" s="518">
        <v>10</v>
      </c>
      <c r="B16" s="511" t="s">
        <v>91</v>
      </c>
      <c r="C16" s="534" t="s">
        <v>153</v>
      </c>
      <c r="D16" s="535"/>
      <c r="E16" s="535"/>
      <c r="F16" s="535"/>
      <c r="G16" s="535"/>
      <c r="H16" s="536"/>
      <c r="I16" s="19"/>
    </row>
    <row r="17" spans="1:9" ht="62.25" customHeight="1" x14ac:dyDescent="0.2">
      <c r="A17" s="518"/>
      <c r="B17" s="511"/>
      <c r="C17" s="499" t="s">
        <v>0</v>
      </c>
      <c r="D17" s="499"/>
      <c r="E17" s="500" t="s">
        <v>160</v>
      </c>
      <c r="F17" s="500"/>
      <c r="G17" s="500"/>
      <c r="H17" s="500"/>
      <c r="I17" s="501"/>
    </row>
    <row r="18" spans="1:9" ht="30" customHeight="1" x14ac:dyDescent="0.2">
      <c r="A18" s="518"/>
      <c r="B18" s="511"/>
      <c r="C18" s="499" t="s">
        <v>97</v>
      </c>
      <c r="D18" s="499"/>
      <c r="E18" s="500" t="s">
        <v>160</v>
      </c>
      <c r="F18" s="500"/>
      <c r="G18" s="500"/>
      <c r="H18" s="500"/>
      <c r="I18" s="501"/>
    </row>
    <row r="19" spans="1:9" ht="24.75" customHeight="1" x14ac:dyDescent="0.2">
      <c r="A19" s="518"/>
      <c r="B19" s="511"/>
      <c r="C19" s="499" t="s">
        <v>1</v>
      </c>
      <c r="D19" s="499"/>
      <c r="E19" s="500" t="s">
        <v>160</v>
      </c>
      <c r="F19" s="532"/>
      <c r="G19" s="532"/>
      <c r="H19" s="532"/>
      <c r="I19" s="533"/>
    </row>
    <row r="20" spans="1:9" ht="30" customHeight="1" x14ac:dyDescent="0.2">
      <c r="A20" s="564"/>
      <c r="B20" s="566"/>
      <c r="C20" s="499" t="s">
        <v>96</v>
      </c>
      <c r="D20" s="499"/>
      <c r="E20" s="500" t="s">
        <v>160</v>
      </c>
      <c r="F20" s="532"/>
      <c r="G20" s="532"/>
      <c r="H20" s="532"/>
      <c r="I20" s="533"/>
    </row>
    <row r="21" spans="1:9" ht="30" customHeight="1" thickBot="1" x14ac:dyDescent="0.25">
      <c r="A21" s="565"/>
      <c r="B21" s="567"/>
      <c r="C21" s="577" t="s">
        <v>12</v>
      </c>
      <c r="D21" s="577"/>
      <c r="E21" s="578" t="s">
        <v>160</v>
      </c>
      <c r="F21" s="578"/>
      <c r="G21" s="578"/>
      <c r="H21" s="578"/>
      <c r="I21" s="579"/>
    </row>
    <row r="22" spans="1:9" ht="15" customHeight="1" thickBot="1" x14ac:dyDescent="0.25">
      <c r="A22" s="502"/>
      <c r="B22" s="502"/>
      <c r="C22" s="502"/>
      <c r="D22" s="502"/>
      <c r="E22" s="502"/>
      <c r="F22" s="502"/>
      <c r="G22" s="502"/>
      <c r="H22" s="502"/>
      <c r="I22" s="3"/>
    </row>
    <row r="23" spans="1:9" ht="30" customHeight="1" x14ac:dyDescent="0.2">
      <c r="A23" s="40">
        <v>11</v>
      </c>
      <c r="B23" s="27" t="s">
        <v>13</v>
      </c>
      <c r="C23" s="571" t="s">
        <v>137</v>
      </c>
      <c r="D23" s="572"/>
      <c r="E23" s="572"/>
      <c r="F23" s="572"/>
      <c r="G23" s="572"/>
      <c r="H23" s="572"/>
      <c r="I23" s="573"/>
    </row>
    <row r="24" spans="1:9" ht="54" customHeight="1" thickBot="1" x14ac:dyDescent="0.25">
      <c r="A24" s="73">
        <v>12</v>
      </c>
      <c r="B24" s="28" t="s">
        <v>33</v>
      </c>
      <c r="C24" s="568" t="s">
        <v>1372</v>
      </c>
      <c r="D24" s="569"/>
      <c r="E24" s="569"/>
      <c r="F24" s="569"/>
      <c r="G24" s="569"/>
      <c r="H24" s="569"/>
      <c r="I24" s="570"/>
    </row>
    <row r="25" spans="1:9" ht="15" customHeight="1" thickBot="1" x14ac:dyDescent="0.25">
      <c r="A25" s="502"/>
      <c r="B25" s="502"/>
      <c r="C25" s="502"/>
      <c r="D25" s="502"/>
      <c r="E25" s="502"/>
      <c r="F25" s="502"/>
      <c r="G25" s="502"/>
      <c r="H25" s="502"/>
      <c r="I25" s="4"/>
    </row>
    <row r="26" spans="1:9" ht="30" customHeight="1" x14ac:dyDescent="0.2">
      <c r="A26" s="40">
        <v>13</v>
      </c>
      <c r="B26" s="27" t="s">
        <v>34</v>
      </c>
      <c r="C26" s="571" t="s">
        <v>72</v>
      </c>
      <c r="D26" s="572"/>
      <c r="E26" s="572"/>
      <c r="F26" s="572"/>
      <c r="G26" s="572"/>
      <c r="H26" s="572"/>
      <c r="I26" s="573"/>
    </row>
    <row r="27" spans="1:9" ht="30" customHeight="1" x14ac:dyDescent="0.2">
      <c r="A27" s="69">
        <v>14</v>
      </c>
      <c r="B27" s="29" t="s">
        <v>35</v>
      </c>
      <c r="C27" s="574" t="s">
        <v>138</v>
      </c>
      <c r="D27" s="575"/>
      <c r="E27" s="575"/>
      <c r="F27" s="575"/>
      <c r="G27" s="575"/>
      <c r="H27" s="575"/>
      <c r="I27" s="576"/>
    </row>
    <row r="28" spans="1:9" ht="77.25" customHeight="1" thickBot="1" x14ac:dyDescent="0.25">
      <c r="A28" s="69">
        <v>15</v>
      </c>
      <c r="B28" s="29" t="s">
        <v>2</v>
      </c>
      <c r="C28" s="574" t="s">
        <v>139</v>
      </c>
      <c r="D28" s="575"/>
      <c r="E28" s="575"/>
      <c r="F28" s="575"/>
      <c r="G28" s="575"/>
      <c r="H28" s="575"/>
      <c r="I28" s="576"/>
    </row>
    <row r="29" spans="1:9" ht="15" customHeight="1" thickBot="1" x14ac:dyDescent="0.25">
      <c r="A29" s="502"/>
      <c r="B29" s="502"/>
      <c r="C29" s="502"/>
      <c r="D29" s="502"/>
      <c r="E29" s="502"/>
      <c r="F29" s="502"/>
      <c r="G29" s="502"/>
      <c r="H29" s="502"/>
      <c r="I29" s="502"/>
    </row>
    <row r="30" spans="1:9" ht="400.5" customHeight="1" x14ac:dyDescent="0.2">
      <c r="A30" s="40">
        <v>16</v>
      </c>
      <c r="B30" s="27" t="s">
        <v>10</v>
      </c>
      <c r="C30" s="541" t="s">
        <v>1943</v>
      </c>
      <c r="D30" s="541"/>
      <c r="E30" s="541"/>
      <c r="F30" s="541"/>
      <c r="G30" s="541"/>
      <c r="H30" s="541"/>
      <c r="I30" s="542"/>
    </row>
    <row r="31" spans="1:9" ht="90" customHeight="1" thickBot="1" x14ac:dyDescent="0.25">
      <c r="A31" s="73">
        <v>17</v>
      </c>
      <c r="B31" s="28" t="s">
        <v>11</v>
      </c>
      <c r="C31" s="562" t="s">
        <v>156</v>
      </c>
      <c r="D31" s="562"/>
      <c r="E31" s="562"/>
      <c r="F31" s="562"/>
      <c r="G31" s="562"/>
      <c r="H31" s="562"/>
      <c r="I31" s="563"/>
    </row>
    <row r="32" spans="1:9" ht="15" customHeight="1" thickBot="1" x14ac:dyDescent="0.25">
      <c r="A32" s="543"/>
      <c r="B32" s="543"/>
      <c r="C32" s="543"/>
      <c r="D32" s="543"/>
      <c r="E32" s="543"/>
      <c r="F32" s="543"/>
      <c r="G32" s="543"/>
      <c r="H32" s="543"/>
      <c r="I32" s="543"/>
    </row>
    <row r="33" spans="1:18" ht="30" customHeight="1" thickBot="1" x14ac:dyDescent="0.25">
      <c r="A33" s="40">
        <v>18</v>
      </c>
      <c r="B33" s="27" t="s">
        <v>37</v>
      </c>
      <c r="C33" s="248" t="s">
        <v>38</v>
      </c>
      <c r="D33" s="248">
        <v>2016</v>
      </c>
      <c r="E33" s="249" t="s">
        <v>39</v>
      </c>
      <c r="F33" s="249" t="s">
        <v>1368</v>
      </c>
      <c r="G33" s="248" t="s">
        <v>40</v>
      </c>
      <c r="H33" s="550">
        <v>11</v>
      </c>
      <c r="I33" s="551"/>
    </row>
    <row r="34" spans="1:18" ht="30" customHeight="1" thickBot="1" x14ac:dyDescent="0.25">
      <c r="A34" s="73">
        <v>19</v>
      </c>
      <c r="B34" s="28" t="s">
        <v>20</v>
      </c>
      <c r="C34" s="251" t="s">
        <v>38</v>
      </c>
      <c r="D34" s="248">
        <v>2016</v>
      </c>
      <c r="E34" s="250" t="s">
        <v>39</v>
      </c>
      <c r="F34" s="249" t="s">
        <v>1368</v>
      </c>
      <c r="G34" s="251" t="s">
        <v>40</v>
      </c>
      <c r="H34" s="550">
        <v>12</v>
      </c>
      <c r="I34" s="551"/>
    </row>
    <row r="35" spans="1:18" ht="15" customHeight="1" thickBot="1" x14ac:dyDescent="0.25">
      <c r="A35" s="549"/>
      <c r="B35" s="549"/>
      <c r="C35" s="549"/>
      <c r="D35" s="549"/>
      <c r="E35" s="549"/>
      <c r="F35" s="549"/>
      <c r="G35" s="549"/>
      <c r="H35" s="549"/>
      <c r="I35" s="549"/>
    </row>
    <row r="36" spans="1:18" ht="30" customHeight="1" thickBot="1" x14ac:dyDescent="0.25">
      <c r="A36" s="40">
        <v>20</v>
      </c>
      <c r="B36" s="27" t="s">
        <v>16</v>
      </c>
      <c r="C36" s="601">
        <v>30000000</v>
      </c>
      <c r="D36" s="602"/>
      <c r="E36" s="602"/>
      <c r="F36" s="602"/>
      <c r="G36" s="602"/>
      <c r="H36" s="602"/>
      <c r="I36" s="603"/>
      <c r="J36" s="74"/>
    </row>
    <row r="37" spans="1:18" ht="30" customHeight="1" x14ac:dyDescent="0.2">
      <c r="A37" s="69">
        <v>21</v>
      </c>
      <c r="B37" s="29" t="s">
        <v>17</v>
      </c>
      <c r="C37" s="546">
        <v>24000000</v>
      </c>
      <c r="D37" s="547"/>
      <c r="E37" s="547"/>
      <c r="F37" s="547"/>
      <c r="G37" s="547"/>
      <c r="H37" s="547"/>
      <c r="I37" s="548"/>
      <c r="J37" s="74"/>
    </row>
    <row r="38" spans="1:18" ht="30" customHeight="1" x14ac:dyDescent="0.2">
      <c r="A38" s="69">
        <v>22</v>
      </c>
      <c r="B38" s="29" t="s">
        <v>15</v>
      </c>
      <c r="C38" s="552">
        <f>C37/C36*100</f>
        <v>80</v>
      </c>
      <c r="D38" s="552"/>
      <c r="E38" s="552"/>
      <c r="F38" s="552"/>
      <c r="G38" s="552"/>
      <c r="H38" s="552"/>
      <c r="I38" s="553"/>
    </row>
    <row r="39" spans="1:18" ht="30" customHeight="1" thickBot="1" x14ac:dyDescent="0.25">
      <c r="A39" s="69">
        <v>23</v>
      </c>
      <c r="B39" s="29" t="s">
        <v>115</v>
      </c>
      <c r="C39" s="554" t="s">
        <v>1666</v>
      </c>
      <c r="D39" s="554"/>
      <c r="E39" s="554"/>
      <c r="F39" s="554"/>
      <c r="G39" s="554"/>
      <c r="H39" s="554"/>
      <c r="I39" s="555"/>
    </row>
    <row r="40" spans="1:18" ht="30" customHeight="1" thickBot="1" x14ac:dyDescent="0.25">
      <c r="A40" s="73">
        <v>24</v>
      </c>
      <c r="B40" s="28" t="s">
        <v>116</v>
      </c>
      <c r="C40" s="601" t="s">
        <v>1666</v>
      </c>
      <c r="D40" s="602"/>
      <c r="E40" s="602"/>
      <c r="F40" s="602"/>
      <c r="G40" s="602"/>
      <c r="H40" s="602"/>
      <c r="I40" s="603"/>
    </row>
    <row r="41" spans="1:18" ht="15" customHeight="1" thickBot="1" x14ac:dyDescent="0.25">
      <c r="A41" s="441"/>
      <c r="B41" s="441"/>
      <c r="C41" s="441"/>
      <c r="D41" s="441"/>
      <c r="E41" s="441"/>
      <c r="F41" s="441"/>
      <c r="G41" s="441"/>
      <c r="H41" s="441"/>
      <c r="I41" s="441"/>
    </row>
    <row r="42" spans="1:18" ht="30" customHeight="1" x14ac:dyDescent="0.2">
      <c r="A42" s="538">
        <v>25</v>
      </c>
      <c r="B42" s="519" t="s">
        <v>77</v>
      </c>
      <c r="C42" s="520"/>
      <c r="D42" s="520"/>
      <c r="E42" s="520"/>
      <c r="F42" s="520"/>
      <c r="G42" s="520"/>
      <c r="H42" s="521"/>
      <c r="I42" s="12" t="s">
        <v>6</v>
      </c>
      <c r="L42" s="537"/>
      <c r="M42" s="537"/>
      <c r="N42" s="537"/>
      <c r="O42" s="537"/>
      <c r="P42" s="537"/>
      <c r="Q42" s="537"/>
      <c r="R42" s="537"/>
    </row>
    <row r="43" spans="1:18" ht="89.25" customHeight="1" x14ac:dyDescent="0.2">
      <c r="A43" s="539"/>
      <c r="B43" s="32" t="s">
        <v>80</v>
      </c>
      <c r="C43" s="556" t="s">
        <v>78</v>
      </c>
      <c r="D43" s="556"/>
      <c r="E43" s="557" t="s">
        <v>19</v>
      </c>
      <c r="F43" s="558"/>
      <c r="G43" s="72" t="s">
        <v>81</v>
      </c>
      <c r="H43" s="34" t="s">
        <v>92</v>
      </c>
      <c r="I43" s="16"/>
      <c r="L43" s="71"/>
      <c r="M43" s="71"/>
      <c r="N43" s="71"/>
      <c r="O43" s="71"/>
      <c r="P43" s="71"/>
      <c r="Q43" s="71"/>
      <c r="R43" s="71"/>
    </row>
    <row r="44" spans="1:18" ht="30" customHeight="1" x14ac:dyDescent="0.2">
      <c r="A44" s="539"/>
      <c r="B44" s="105" t="s">
        <v>140</v>
      </c>
      <c r="C44" s="494" t="s">
        <v>141</v>
      </c>
      <c r="D44" s="495"/>
      <c r="E44" s="492" t="s">
        <v>142</v>
      </c>
      <c r="F44" s="493"/>
      <c r="G44" s="412">
        <v>77500</v>
      </c>
      <c r="H44" s="604">
        <v>140211</v>
      </c>
      <c r="I44" s="605"/>
      <c r="N44" s="71"/>
      <c r="O44" s="71"/>
      <c r="P44" s="71"/>
      <c r="Q44" s="71"/>
      <c r="R44" s="71"/>
    </row>
    <row r="45" spans="1:18" ht="30" customHeight="1" x14ac:dyDescent="0.2">
      <c r="A45" s="539"/>
      <c r="B45" s="105" t="s">
        <v>143</v>
      </c>
      <c r="C45" s="494" t="s">
        <v>144</v>
      </c>
      <c r="D45" s="495"/>
      <c r="E45" s="492" t="s">
        <v>145</v>
      </c>
      <c r="F45" s="493"/>
      <c r="G45" s="412">
        <v>5</v>
      </c>
      <c r="H45" s="606">
        <v>11</v>
      </c>
      <c r="I45" s="607"/>
      <c r="N45" s="71"/>
      <c r="O45" s="71"/>
      <c r="P45" s="71"/>
      <c r="Q45" s="71"/>
      <c r="R45" s="71"/>
    </row>
    <row r="46" spans="1:18" ht="88.5" customHeight="1" x14ac:dyDescent="0.2">
      <c r="A46" s="539"/>
      <c r="B46" s="105" t="s">
        <v>1374</v>
      </c>
      <c r="C46" s="494" t="s">
        <v>144</v>
      </c>
      <c r="D46" s="495"/>
      <c r="E46" s="492" t="s">
        <v>145</v>
      </c>
      <c r="F46" s="493"/>
      <c r="G46" s="412">
        <v>5</v>
      </c>
      <c r="H46" s="606">
        <v>11</v>
      </c>
      <c r="I46" s="607"/>
      <c r="N46" s="71"/>
      <c r="O46" s="71"/>
      <c r="P46" s="71"/>
      <c r="Q46" s="71"/>
      <c r="R46" s="71"/>
    </row>
    <row r="47" spans="1:18" ht="74.25" customHeight="1" x14ac:dyDescent="0.2">
      <c r="A47" s="539"/>
      <c r="B47" s="105" t="s">
        <v>1569</v>
      </c>
      <c r="C47" s="494" t="s">
        <v>144</v>
      </c>
      <c r="D47" s="495"/>
      <c r="E47" s="492" t="s">
        <v>145</v>
      </c>
      <c r="F47" s="496"/>
      <c r="G47" s="412">
        <v>2</v>
      </c>
      <c r="H47" s="413">
        <v>6</v>
      </c>
      <c r="I47" s="418"/>
      <c r="N47" s="107"/>
      <c r="O47" s="107"/>
      <c r="P47" s="107"/>
      <c r="Q47" s="107"/>
      <c r="R47" s="107"/>
    </row>
    <row r="48" spans="1:18" ht="58.5" customHeight="1" x14ac:dyDescent="0.2">
      <c r="A48" s="539"/>
      <c r="B48" s="105" t="s">
        <v>1570</v>
      </c>
      <c r="C48" s="494" t="s">
        <v>144</v>
      </c>
      <c r="D48" s="495"/>
      <c r="E48" s="492" t="s">
        <v>145</v>
      </c>
      <c r="F48" s="496"/>
      <c r="G48" s="412">
        <v>0</v>
      </c>
      <c r="H48" s="413">
        <v>4</v>
      </c>
      <c r="I48" s="418"/>
      <c r="N48" s="107"/>
      <c r="O48" s="107"/>
      <c r="P48" s="107"/>
      <c r="Q48" s="107"/>
      <c r="R48" s="107"/>
    </row>
    <row r="49" spans="1:18" ht="65.25" customHeight="1" x14ac:dyDescent="0.2">
      <c r="A49" s="539"/>
      <c r="B49" s="105" t="s">
        <v>1444</v>
      </c>
      <c r="C49" s="494" t="s">
        <v>144</v>
      </c>
      <c r="D49" s="495"/>
      <c r="E49" s="492" t="s">
        <v>145</v>
      </c>
      <c r="F49" s="496"/>
      <c r="G49" s="412">
        <v>2</v>
      </c>
      <c r="H49" s="413">
        <v>2</v>
      </c>
      <c r="I49" s="418"/>
      <c r="N49" s="107"/>
      <c r="O49" s="107"/>
      <c r="P49" s="107"/>
      <c r="Q49" s="107"/>
      <c r="R49" s="107"/>
    </row>
    <row r="50" spans="1:18" ht="35.25" customHeight="1" x14ac:dyDescent="0.2">
      <c r="A50" s="539"/>
      <c r="B50" s="105" t="s">
        <v>151</v>
      </c>
      <c r="C50" s="494" t="s">
        <v>144</v>
      </c>
      <c r="D50" s="495"/>
      <c r="E50" s="492" t="s">
        <v>146</v>
      </c>
      <c r="F50" s="493"/>
      <c r="G50" s="412">
        <v>12000000</v>
      </c>
      <c r="H50" s="599">
        <v>40000000</v>
      </c>
      <c r="I50" s="600"/>
      <c r="N50" s="71"/>
      <c r="O50" s="71"/>
      <c r="P50" s="71"/>
      <c r="Q50" s="71"/>
      <c r="R50" s="71"/>
    </row>
    <row r="51" spans="1:18" ht="48" customHeight="1" x14ac:dyDescent="0.2">
      <c r="A51" s="539"/>
      <c r="B51" s="105" t="s">
        <v>147</v>
      </c>
      <c r="C51" s="494" t="s">
        <v>141</v>
      </c>
      <c r="D51" s="495"/>
      <c r="E51" s="591" t="s">
        <v>148</v>
      </c>
      <c r="F51" s="592"/>
      <c r="G51" s="412" t="s">
        <v>1270</v>
      </c>
      <c r="H51" s="594" t="s">
        <v>160</v>
      </c>
      <c r="I51" s="595"/>
      <c r="N51" s="71"/>
      <c r="O51" s="71"/>
      <c r="P51" s="71"/>
      <c r="Q51" s="71"/>
      <c r="R51" s="71"/>
    </row>
    <row r="52" spans="1:18" ht="30" customHeight="1" x14ac:dyDescent="0.2">
      <c r="A52" s="539"/>
      <c r="B52" s="105" t="s">
        <v>149</v>
      </c>
      <c r="C52" s="494" t="s">
        <v>141</v>
      </c>
      <c r="D52" s="495"/>
      <c r="E52" s="591" t="s">
        <v>148</v>
      </c>
      <c r="F52" s="592"/>
      <c r="G52" s="412" t="s">
        <v>1270</v>
      </c>
      <c r="H52" s="594" t="s">
        <v>160</v>
      </c>
      <c r="I52" s="595"/>
      <c r="N52" s="71"/>
      <c r="O52" s="71"/>
      <c r="P52" s="71"/>
      <c r="Q52" s="71"/>
      <c r="R52" s="71"/>
    </row>
    <row r="53" spans="1:18" ht="54.75" customHeight="1" thickBot="1" x14ac:dyDescent="0.25">
      <c r="A53" s="540"/>
      <c r="B53" s="105" t="s">
        <v>150</v>
      </c>
      <c r="C53" s="589" t="s">
        <v>144</v>
      </c>
      <c r="D53" s="590"/>
      <c r="E53" s="544" t="s">
        <v>145</v>
      </c>
      <c r="F53" s="545"/>
      <c r="G53" s="419" t="s">
        <v>1270</v>
      </c>
      <c r="H53" s="596" t="s">
        <v>160</v>
      </c>
      <c r="I53" s="597"/>
      <c r="N53" s="71"/>
      <c r="O53" s="71"/>
      <c r="P53" s="71"/>
      <c r="Q53" s="71"/>
      <c r="R53" s="71"/>
    </row>
    <row r="54" spans="1:18" ht="15" customHeight="1" thickBot="1" x14ac:dyDescent="0.25">
      <c r="A54" s="593"/>
      <c r="B54" s="593"/>
      <c r="C54" s="593"/>
      <c r="D54" s="593"/>
      <c r="E54" s="593"/>
      <c r="F54" s="593"/>
      <c r="G54" s="593"/>
      <c r="H54" s="593"/>
      <c r="N54" s="71"/>
      <c r="O54" s="71"/>
      <c r="P54" s="71"/>
      <c r="Q54" s="71"/>
      <c r="R54" s="71"/>
    </row>
    <row r="55" spans="1:18" ht="45" customHeight="1" thickBot="1" x14ac:dyDescent="0.25">
      <c r="A55" s="41">
        <v>26</v>
      </c>
      <c r="B55" s="35" t="s">
        <v>3</v>
      </c>
      <c r="C55" s="586" t="s">
        <v>55</v>
      </c>
      <c r="D55" s="586"/>
      <c r="E55" s="586"/>
      <c r="F55" s="586"/>
      <c r="G55" s="586"/>
      <c r="H55" s="586"/>
      <c r="I55" s="587"/>
      <c r="N55" s="71"/>
      <c r="O55" s="71"/>
      <c r="P55" s="71"/>
      <c r="Q55" s="71"/>
      <c r="R55" s="71"/>
    </row>
    <row r="56" spans="1:18" ht="15" customHeight="1" thickBot="1" x14ac:dyDescent="0.25">
      <c r="A56" s="588"/>
      <c r="B56" s="588"/>
      <c r="C56" s="588"/>
      <c r="D56" s="588"/>
      <c r="E56" s="588"/>
      <c r="F56" s="588"/>
      <c r="G56" s="588"/>
      <c r="H56" s="588"/>
      <c r="I56" s="588"/>
    </row>
    <row r="57" spans="1:18" ht="45" customHeight="1" thickBot="1" x14ac:dyDescent="0.25">
      <c r="A57" s="41">
        <v>27</v>
      </c>
      <c r="B57" s="35" t="s">
        <v>18</v>
      </c>
      <c r="C57" s="586" t="s">
        <v>118</v>
      </c>
      <c r="D57" s="586"/>
      <c r="E57" s="586"/>
      <c r="F57" s="586"/>
      <c r="G57" s="586"/>
      <c r="H57" s="586"/>
      <c r="I57" s="587"/>
    </row>
    <row r="58" spans="1:18" ht="15" customHeight="1" x14ac:dyDescent="0.2"/>
    <row r="60" spans="1:18" x14ac:dyDescent="0.2">
      <c r="L60" s="1" t="s">
        <v>82</v>
      </c>
      <c r="M60" s="1" t="s">
        <v>56</v>
      </c>
    </row>
    <row r="61" spans="1:18" x14ac:dyDescent="0.2">
      <c r="L61" s="1" t="s">
        <v>55</v>
      </c>
      <c r="M61" s="1" t="s">
        <v>57</v>
      </c>
      <c r="N61" s="1" t="s">
        <v>72</v>
      </c>
    </row>
    <row r="62" spans="1:18" x14ac:dyDescent="0.2">
      <c r="M62" s="1" t="s">
        <v>58</v>
      </c>
      <c r="N62" s="1" t="s">
        <v>73</v>
      </c>
    </row>
    <row r="63" spans="1:18" x14ac:dyDescent="0.2">
      <c r="M63" s="1" t="s">
        <v>59</v>
      </c>
    </row>
    <row r="64" spans="1:18" x14ac:dyDescent="0.2">
      <c r="M64" s="1" t="s">
        <v>60</v>
      </c>
    </row>
    <row r="65" spans="13:13" x14ac:dyDescent="0.2">
      <c r="M65" s="1" t="s">
        <v>61</v>
      </c>
    </row>
    <row r="66" spans="13:13" x14ac:dyDescent="0.2">
      <c r="M66" s="1" t="s">
        <v>62</v>
      </c>
    </row>
    <row r="67" spans="13:13" x14ac:dyDescent="0.2">
      <c r="M67" s="1" t="s">
        <v>63</v>
      </c>
    </row>
    <row r="68" spans="13:13" x14ac:dyDescent="0.2">
      <c r="M68" s="1" t="s">
        <v>64</v>
      </c>
    </row>
    <row r="69" spans="13:13" x14ac:dyDescent="0.2">
      <c r="M69" s="1" t="s">
        <v>65</v>
      </c>
    </row>
    <row r="70" spans="13:13" x14ac:dyDescent="0.2">
      <c r="M70" s="1" t="s">
        <v>66</v>
      </c>
    </row>
    <row r="71" spans="13:13" x14ac:dyDescent="0.2">
      <c r="M71" s="1" t="s">
        <v>67</v>
      </c>
    </row>
    <row r="72" spans="13:13" x14ac:dyDescent="0.2">
      <c r="M72" s="1" t="s">
        <v>68</v>
      </c>
    </row>
    <row r="73" spans="13:13" x14ac:dyDescent="0.2">
      <c r="M73" s="1" t="s">
        <v>69</v>
      </c>
    </row>
    <row r="74" spans="13:13" x14ac:dyDescent="0.2">
      <c r="M74" s="1" t="s">
        <v>70</v>
      </c>
    </row>
    <row r="75" spans="13:13" x14ac:dyDescent="0.2">
      <c r="M75" s="1" t="s">
        <v>71</v>
      </c>
    </row>
  </sheetData>
  <mergeCells count="91">
    <mergeCell ref="C47:D47"/>
    <mergeCell ref="E47:F47"/>
    <mergeCell ref="C48:D48"/>
    <mergeCell ref="E48:F48"/>
    <mergeCell ref="C49:D49"/>
    <mergeCell ref="E49:F49"/>
    <mergeCell ref="B5:D5"/>
    <mergeCell ref="E5:I5"/>
    <mergeCell ref="A1:I1"/>
    <mergeCell ref="B2:E2"/>
    <mergeCell ref="F2:I2"/>
    <mergeCell ref="A3:I3"/>
    <mergeCell ref="A4:I4"/>
    <mergeCell ref="B6:D6"/>
    <mergeCell ref="E6:I6"/>
    <mergeCell ref="B7:D7"/>
    <mergeCell ref="E7:I7"/>
    <mergeCell ref="B8:D8"/>
    <mergeCell ref="E8:I8"/>
    <mergeCell ref="A13:A14"/>
    <mergeCell ref="B13:B14"/>
    <mergeCell ref="B9:D9"/>
    <mergeCell ref="E9:I9"/>
    <mergeCell ref="A10:I10"/>
    <mergeCell ref="A11:I11"/>
    <mergeCell ref="C12:H12"/>
    <mergeCell ref="C13:I14"/>
    <mergeCell ref="C15:I15"/>
    <mergeCell ref="A16:A21"/>
    <mergeCell ref="B16:B21"/>
    <mergeCell ref="C16:H16"/>
    <mergeCell ref="C17:D17"/>
    <mergeCell ref="E17:I17"/>
    <mergeCell ref="C18:D18"/>
    <mergeCell ref="C27:I27"/>
    <mergeCell ref="E18:I18"/>
    <mergeCell ref="C19:D19"/>
    <mergeCell ref="E19:I19"/>
    <mergeCell ref="C20:D20"/>
    <mergeCell ref="E20:I20"/>
    <mergeCell ref="C21:D21"/>
    <mergeCell ref="E21:I21"/>
    <mergeCell ref="A22:H22"/>
    <mergeCell ref="C23:I23"/>
    <mergeCell ref="C24:I24"/>
    <mergeCell ref="A25:H25"/>
    <mergeCell ref="C26:I26"/>
    <mergeCell ref="C39:I39"/>
    <mergeCell ref="C28:I28"/>
    <mergeCell ref="A29:I29"/>
    <mergeCell ref="C30:I30"/>
    <mergeCell ref="C31:I31"/>
    <mergeCell ref="A32:I32"/>
    <mergeCell ref="H33:I33"/>
    <mergeCell ref="H34:I34"/>
    <mergeCell ref="A35:I35"/>
    <mergeCell ref="C36:I36"/>
    <mergeCell ref="C37:I37"/>
    <mergeCell ref="C38:I38"/>
    <mergeCell ref="C40:I40"/>
    <mergeCell ref="A41:I41"/>
    <mergeCell ref="A42:A53"/>
    <mergeCell ref="B42:H42"/>
    <mergeCell ref="L42:R42"/>
    <mergeCell ref="C43:D43"/>
    <mergeCell ref="E43:F43"/>
    <mergeCell ref="C44:D44"/>
    <mergeCell ref="E44:F44"/>
    <mergeCell ref="H44:I44"/>
    <mergeCell ref="C45:D45"/>
    <mergeCell ref="E45:F45"/>
    <mergeCell ref="H45:I45"/>
    <mergeCell ref="C46:D46"/>
    <mergeCell ref="E46:F46"/>
    <mergeCell ref="H46:I46"/>
    <mergeCell ref="C51:D51"/>
    <mergeCell ref="E51:F51"/>
    <mergeCell ref="H51:I51"/>
    <mergeCell ref="C50:D50"/>
    <mergeCell ref="E50:F50"/>
    <mergeCell ref="H50:I50"/>
    <mergeCell ref="A54:H54"/>
    <mergeCell ref="C55:I55"/>
    <mergeCell ref="A56:I56"/>
    <mergeCell ref="C57:I57"/>
    <mergeCell ref="C52:D52"/>
    <mergeCell ref="E52:F52"/>
    <mergeCell ref="H52:I52"/>
    <mergeCell ref="C53:D53"/>
    <mergeCell ref="E53:F53"/>
    <mergeCell ref="H53:I53"/>
  </mergeCells>
  <conditionalFormatting sqref="E34">
    <cfRule type="containsText" dxfId="51" priority="6" operator="containsText" text="miesiąc">
      <formula>NOT(ISERROR(SEARCH("miesiąc",E34)))</formula>
    </cfRule>
  </conditionalFormatting>
  <conditionalFormatting sqref="C21">
    <cfRule type="expression" dxfId="50" priority="5">
      <formula>$D19="ogólnopolski"</formula>
    </cfRule>
  </conditionalFormatting>
  <conditionalFormatting sqref="E19:I19">
    <cfRule type="expression" dxfId="49" priority="4">
      <formula>#REF!&lt;&gt;"regionalny"</formula>
    </cfRule>
  </conditionalFormatting>
  <conditionalFormatting sqref="E17">
    <cfRule type="expression" dxfId="48" priority="3">
      <formula>#REF!&lt;&gt;"regionalny"</formula>
    </cfRule>
  </conditionalFormatting>
  <conditionalFormatting sqref="E18">
    <cfRule type="expression" dxfId="47" priority="2">
      <formula>#REF!&lt;&gt;"regionalny"</formula>
    </cfRule>
  </conditionalFormatting>
  <conditionalFormatting sqref="E20:I20">
    <cfRule type="expression" dxfId="46"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4">
      <formula1>miesiąceKwartały</formula1>
    </dataValidation>
    <dataValidation type="list" allowBlank="1" showInputMessage="1" showErrorMessage="1" prompt="Proszę wybrać: TAK lub NIE" sqref="C55">
      <formula1>$L$60:$L$61</formula1>
    </dataValidation>
    <dataValidation type="list" allowBlank="1" showInputMessage="1" showErrorMessage="1" prompt="wybierz Program z listy" sqref="E5:I5">
      <formula1>Programy</formula1>
    </dataValidation>
    <dataValidation type="list" allowBlank="1" showInputMessage="1" showErrorMessage="1" prompt="wybierz PI z listy" sqref="C28:I28">
      <formula1>PI</formula1>
    </dataValidation>
    <dataValidation allowBlank="1" showInputMessage="1" showErrorMessage="1" prompt="zgodnie z właściwym PO" sqref="E6:I8"/>
    <dataValidation type="list" allowBlank="1" showInputMessage="1" showErrorMessage="1" prompt="wybierz z listy" sqref="E17:I17">
      <formula1>wojewodztwa</formula1>
    </dataValidation>
    <dataValidation type="list" allowBlank="1" showInputMessage="1" showErrorMessage="1" prompt="wybierz narzędzie PP" sqref="C24:I24">
      <formula1>narzedzia_PP_cale</formula1>
    </dataValidation>
    <dataValidation type="list" allowBlank="1" showInputMessage="1" showErrorMessage="1" prompt="wybierz fundusz" sqref="C26:I26">
      <formula1>fundusz</formula1>
    </dataValidation>
    <dataValidation type="list" allowBlank="1" showInputMessage="1" showErrorMessage="1" prompt="wybierz Cel Tematyczny" sqref="C27:I27">
      <formula1>CT</formula1>
    </dataValidation>
  </dataValidations>
  <pageMargins left="0.70866141732283472" right="0.70866141732283472" top="0.74803149606299213" bottom="0.74803149606299213" header="0.31496062992125984" footer="0.31496062992125984"/>
  <pageSetup paperSize="9" scale="72" fitToHeight="0" orientation="portrait" cellComments="asDisplayed" r:id="rId1"/>
  <rowBreaks count="2" manualBreakCount="2">
    <brk id="21" max="9" man="1"/>
    <brk id="4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R74"/>
  <sheetViews>
    <sheetView view="pageBreakPreview" topLeftCell="A16" zoomScale="85" zoomScaleNormal="100" zoomScaleSheetLayoutView="85" workbookViewId="0">
      <selection activeCell="K49" sqref="K49"/>
    </sheetView>
  </sheetViews>
  <sheetFormatPr defaultRowHeight="12.75" x14ac:dyDescent="0.2"/>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10" width="0.140625" style="1" hidden="1" customWidth="1"/>
    <col min="11" max="11" width="7.5703125" style="1" customWidth="1"/>
    <col min="12" max="14" width="9.140625" style="1" customWidth="1"/>
    <col min="15" max="16384" width="9.140625" style="1"/>
  </cols>
  <sheetData>
    <row r="1" spans="1:9" ht="45" customHeight="1" x14ac:dyDescent="0.2">
      <c r="A1" s="559" t="s">
        <v>30</v>
      </c>
      <c r="B1" s="560"/>
      <c r="C1" s="560"/>
      <c r="D1" s="560"/>
      <c r="E1" s="560"/>
      <c r="F1" s="560"/>
      <c r="G1" s="560"/>
      <c r="H1" s="560"/>
      <c r="I1" s="561"/>
    </row>
    <row r="2" spans="1:9" ht="30" customHeight="1" thickBot="1" x14ac:dyDescent="0.25">
      <c r="A2" s="410">
        <v>1</v>
      </c>
      <c r="B2" s="522" t="s">
        <v>79</v>
      </c>
      <c r="C2" s="522"/>
      <c r="D2" s="522"/>
      <c r="E2" s="523"/>
      <c r="F2" s="526" t="s">
        <v>1361</v>
      </c>
      <c r="G2" s="526"/>
      <c r="H2" s="526"/>
      <c r="I2" s="527"/>
    </row>
    <row r="3" spans="1:9" ht="15" customHeight="1" thickBot="1" x14ac:dyDescent="0.25">
      <c r="A3" s="473"/>
      <c r="B3" s="473"/>
      <c r="C3" s="473"/>
      <c r="D3" s="473"/>
      <c r="E3" s="473"/>
      <c r="F3" s="473"/>
      <c r="G3" s="473"/>
      <c r="H3" s="473"/>
      <c r="I3" s="623"/>
    </row>
    <row r="4" spans="1:9" ht="30" customHeight="1" x14ac:dyDescent="0.2">
      <c r="A4" s="508" t="s">
        <v>4</v>
      </c>
      <c r="B4" s="509"/>
      <c r="C4" s="509"/>
      <c r="D4" s="509"/>
      <c r="E4" s="509"/>
      <c r="F4" s="509"/>
      <c r="G4" s="509"/>
      <c r="H4" s="509"/>
      <c r="I4" s="510"/>
    </row>
    <row r="5" spans="1:9" ht="30" customHeight="1" x14ac:dyDescent="0.2">
      <c r="A5" s="407">
        <v>2</v>
      </c>
      <c r="B5" s="524" t="s">
        <v>21</v>
      </c>
      <c r="C5" s="524"/>
      <c r="D5" s="525"/>
      <c r="E5" s="479" t="s">
        <v>89</v>
      </c>
      <c r="F5" s="479"/>
      <c r="G5" s="479"/>
      <c r="H5" s="479"/>
      <c r="I5" s="528"/>
    </row>
    <row r="6" spans="1:9" ht="30" customHeight="1" x14ac:dyDescent="0.2">
      <c r="A6" s="407">
        <v>3</v>
      </c>
      <c r="B6" s="627" t="s">
        <v>76</v>
      </c>
      <c r="C6" s="627"/>
      <c r="D6" s="628"/>
      <c r="E6" s="529" t="s">
        <v>136</v>
      </c>
      <c r="F6" s="629"/>
      <c r="G6" s="629"/>
      <c r="H6" s="629"/>
      <c r="I6" s="630"/>
    </row>
    <row r="7" spans="1:9" ht="30" customHeight="1" x14ac:dyDescent="0.2">
      <c r="A7" s="407">
        <v>4</v>
      </c>
      <c r="B7" s="627" t="s">
        <v>31</v>
      </c>
      <c r="C7" s="627"/>
      <c r="D7" s="628"/>
      <c r="E7" s="529" t="s">
        <v>922</v>
      </c>
      <c r="F7" s="629"/>
      <c r="G7" s="629"/>
      <c r="H7" s="629"/>
      <c r="I7" s="630"/>
    </row>
    <row r="8" spans="1:9" ht="30" customHeight="1" x14ac:dyDescent="0.2">
      <c r="A8" s="407">
        <v>5</v>
      </c>
      <c r="B8" s="627" t="s">
        <v>36</v>
      </c>
      <c r="C8" s="627"/>
      <c r="D8" s="628"/>
      <c r="E8" s="515" t="s">
        <v>921</v>
      </c>
      <c r="F8" s="631"/>
      <c r="G8" s="631"/>
      <c r="H8" s="631"/>
      <c r="I8" s="632"/>
    </row>
    <row r="9" spans="1:9" ht="83.25" customHeight="1" thickBot="1" x14ac:dyDescent="0.25">
      <c r="A9" s="410">
        <v>6</v>
      </c>
      <c r="B9" s="505" t="s">
        <v>22</v>
      </c>
      <c r="C9" s="506"/>
      <c r="D9" s="507"/>
      <c r="E9" s="470" t="s">
        <v>1338</v>
      </c>
      <c r="F9" s="471"/>
      <c r="G9" s="471"/>
      <c r="H9" s="471"/>
      <c r="I9" s="472"/>
    </row>
    <row r="10" spans="1:9" ht="15" customHeight="1" thickBot="1" x14ac:dyDescent="0.25">
      <c r="A10" s="473"/>
      <c r="B10" s="473"/>
      <c r="C10" s="473"/>
      <c r="D10" s="473"/>
      <c r="E10" s="473"/>
      <c r="F10" s="473"/>
      <c r="G10" s="473"/>
      <c r="H10" s="473"/>
      <c r="I10" s="623"/>
    </row>
    <row r="11" spans="1:9" ht="30" customHeight="1" x14ac:dyDescent="0.2">
      <c r="A11" s="508" t="s">
        <v>32</v>
      </c>
      <c r="B11" s="509"/>
      <c r="C11" s="509"/>
      <c r="D11" s="509"/>
      <c r="E11" s="509"/>
      <c r="F11" s="509"/>
      <c r="G11" s="509"/>
      <c r="H11" s="509"/>
      <c r="I11" s="510"/>
    </row>
    <row r="12" spans="1:9" ht="274.5" customHeight="1" x14ac:dyDescent="0.2">
      <c r="A12" s="400">
        <v>7</v>
      </c>
      <c r="B12" s="401" t="s">
        <v>53</v>
      </c>
      <c r="C12" s="512" t="s">
        <v>1363</v>
      </c>
      <c r="D12" s="513"/>
      <c r="E12" s="513"/>
      <c r="F12" s="513"/>
      <c r="G12" s="513"/>
      <c r="H12" s="514"/>
      <c r="I12" s="13"/>
    </row>
    <row r="13" spans="1:9" ht="51" customHeight="1" x14ac:dyDescent="0.2">
      <c r="A13" s="518">
        <v>8</v>
      </c>
      <c r="B13" s="511" t="s">
        <v>100</v>
      </c>
      <c r="C13" s="497" t="s">
        <v>1668</v>
      </c>
      <c r="D13" s="497"/>
      <c r="E13" s="497"/>
      <c r="F13" s="497"/>
      <c r="G13" s="497"/>
      <c r="H13" s="497"/>
      <c r="I13" s="497"/>
    </row>
    <row r="14" spans="1:9" ht="192.75" customHeight="1" x14ac:dyDescent="0.2">
      <c r="A14" s="518"/>
      <c r="B14" s="511"/>
      <c r="C14" s="624" t="s">
        <v>1669</v>
      </c>
      <c r="D14" s="625"/>
      <c r="E14" s="625"/>
      <c r="F14" s="625"/>
      <c r="G14" s="625"/>
      <c r="H14" s="626"/>
      <c r="I14" s="406"/>
    </row>
    <row r="15" spans="1:9" ht="39.75" customHeight="1" x14ac:dyDescent="0.2">
      <c r="A15" s="518"/>
      <c r="B15" s="511"/>
      <c r="C15" s="497" t="s">
        <v>1670</v>
      </c>
      <c r="D15" s="497"/>
      <c r="E15" s="497"/>
      <c r="F15" s="497"/>
      <c r="G15" s="497"/>
      <c r="H15" s="497"/>
      <c r="I15" s="498"/>
    </row>
    <row r="16" spans="1:9" ht="50.25" customHeight="1" x14ac:dyDescent="0.2">
      <c r="A16" s="518"/>
      <c r="B16" s="511"/>
      <c r="C16" s="497" t="s">
        <v>1671</v>
      </c>
      <c r="D16" s="497"/>
      <c r="E16" s="497"/>
      <c r="F16" s="497"/>
      <c r="G16" s="497"/>
      <c r="H16" s="497"/>
      <c r="I16" s="498"/>
    </row>
    <row r="17" spans="1:9" ht="173.25" customHeight="1" x14ac:dyDescent="0.2">
      <c r="A17" s="409">
        <v>9</v>
      </c>
      <c r="B17" s="411" t="s">
        <v>99</v>
      </c>
      <c r="C17" s="497" t="s">
        <v>1941</v>
      </c>
      <c r="D17" s="497"/>
      <c r="E17" s="497"/>
      <c r="F17" s="497"/>
      <c r="G17" s="497"/>
      <c r="H17" s="497"/>
      <c r="I17" s="498"/>
    </row>
    <row r="18" spans="1:9" ht="30" customHeight="1" x14ac:dyDescent="0.2">
      <c r="A18" s="518">
        <v>10</v>
      </c>
      <c r="B18" s="511" t="s">
        <v>91</v>
      </c>
      <c r="C18" s="534" t="s">
        <v>153</v>
      </c>
      <c r="D18" s="535"/>
      <c r="E18" s="535"/>
      <c r="F18" s="535"/>
      <c r="G18" s="535"/>
      <c r="H18" s="536"/>
      <c r="I18" s="19"/>
    </row>
    <row r="19" spans="1:9" ht="30" customHeight="1" x14ac:dyDescent="0.2">
      <c r="A19" s="518"/>
      <c r="B19" s="511"/>
      <c r="C19" s="499" t="s">
        <v>0</v>
      </c>
      <c r="D19" s="499"/>
      <c r="E19" s="500" t="s">
        <v>160</v>
      </c>
      <c r="F19" s="500"/>
      <c r="G19" s="500"/>
      <c r="H19" s="500"/>
      <c r="I19" s="501"/>
    </row>
    <row r="20" spans="1:9" ht="30" customHeight="1" x14ac:dyDescent="0.2">
      <c r="A20" s="518"/>
      <c r="B20" s="511"/>
      <c r="C20" s="499" t="s">
        <v>97</v>
      </c>
      <c r="D20" s="499"/>
      <c r="E20" s="500" t="s">
        <v>160</v>
      </c>
      <c r="F20" s="500"/>
      <c r="G20" s="500"/>
      <c r="H20" s="500"/>
      <c r="I20" s="501"/>
    </row>
    <row r="21" spans="1:9" ht="30" customHeight="1" x14ac:dyDescent="0.2">
      <c r="A21" s="518"/>
      <c r="B21" s="511"/>
      <c r="C21" s="499" t="s">
        <v>1</v>
      </c>
      <c r="D21" s="499"/>
      <c r="E21" s="500" t="s">
        <v>160</v>
      </c>
      <c r="F21" s="532"/>
      <c r="G21" s="532"/>
      <c r="H21" s="532"/>
      <c r="I21" s="533"/>
    </row>
    <row r="22" spans="1:9" ht="30" customHeight="1" x14ac:dyDescent="0.2">
      <c r="A22" s="564"/>
      <c r="B22" s="566"/>
      <c r="C22" s="499" t="s">
        <v>96</v>
      </c>
      <c r="D22" s="499"/>
      <c r="E22" s="500" t="s">
        <v>160</v>
      </c>
      <c r="F22" s="532"/>
      <c r="G22" s="532"/>
      <c r="H22" s="532"/>
      <c r="I22" s="533"/>
    </row>
    <row r="23" spans="1:9" ht="30" customHeight="1" thickBot="1" x14ac:dyDescent="0.25">
      <c r="A23" s="565"/>
      <c r="B23" s="567"/>
      <c r="C23" s="577" t="s">
        <v>12</v>
      </c>
      <c r="D23" s="577"/>
      <c r="E23" s="578" t="s">
        <v>160</v>
      </c>
      <c r="F23" s="578"/>
      <c r="G23" s="578"/>
      <c r="H23" s="578"/>
      <c r="I23" s="579"/>
    </row>
    <row r="24" spans="1:9" ht="15" customHeight="1" thickBot="1" x14ac:dyDescent="0.25">
      <c r="A24" s="502"/>
      <c r="B24" s="502"/>
      <c r="C24" s="502"/>
      <c r="D24" s="502"/>
      <c r="E24" s="502"/>
      <c r="F24" s="502"/>
      <c r="G24" s="502"/>
      <c r="H24" s="502"/>
      <c r="I24" s="426"/>
    </row>
    <row r="25" spans="1:9" ht="51" customHeight="1" x14ac:dyDescent="0.2">
      <c r="A25" s="40">
        <v>11</v>
      </c>
      <c r="B25" s="27" t="s">
        <v>13</v>
      </c>
      <c r="C25" s="571" t="s">
        <v>1371</v>
      </c>
      <c r="D25" s="572"/>
      <c r="E25" s="572"/>
      <c r="F25" s="572"/>
      <c r="G25" s="572"/>
      <c r="H25" s="572"/>
      <c r="I25" s="573"/>
    </row>
    <row r="26" spans="1:9" ht="101.25" customHeight="1" thickBot="1" x14ac:dyDescent="0.25">
      <c r="A26" s="410">
        <v>12</v>
      </c>
      <c r="B26" s="28" t="s">
        <v>33</v>
      </c>
      <c r="C26" s="568" t="s">
        <v>1373</v>
      </c>
      <c r="D26" s="569"/>
      <c r="E26" s="569"/>
      <c r="F26" s="569"/>
      <c r="G26" s="569"/>
      <c r="H26" s="569"/>
      <c r="I26" s="570"/>
    </row>
    <row r="27" spans="1:9" ht="15" customHeight="1" thickBot="1" x14ac:dyDescent="0.25">
      <c r="A27" s="502"/>
      <c r="B27" s="502"/>
      <c r="C27" s="502"/>
      <c r="D27" s="502"/>
      <c r="E27" s="502"/>
      <c r="F27" s="502"/>
      <c r="G27" s="502"/>
      <c r="H27" s="502"/>
      <c r="I27" s="427"/>
    </row>
    <row r="28" spans="1:9" ht="30" customHeight="1" x14ac:dyDescent="0.2">
      <c r="A28" s="40">
        <v>13</v>
      </c>
      <c r="B28" s="27" t="s">
        <v>34</v>
      </c>
      <c r="C28" s="571" t="s">
        <v>72</v>
      </c>
      <c r="D28" s="572"/>
      <c r="E28" s="572"/>
      <c r="F28" s="572"/>
      <c r="G28" s="572"/>
      <c r="H28" s="572"/>
      <c r="I28" s="573"/>
    </row>
    <row r="29" spans="1:9" ht="30" customHeight="1" x14ac:dyDescent="0.2">
      <c r="A29" s="407">
        <v>14</v>
      </c>
      <c r="B29" s="29" t="s">
        <v>35</v>
      </c>
      <c r="C29" s="574" t="s">
        <v>138</v>
      </c>
      <c r="D29" s="575"/>
      <c r="E29" s="575"/>
      <c r="F29" s="575"/>
      <c r="G29" s="575"/>
      <c r="H29" s="575"/>
      <c r="I29" s="576"/>
    </row>
    <row r="30" spans="1:9" ht="77.25" customHeight="1" thickBot="1" x14ac:dyDescent="0.25">
      <c r="A30" s="407">
        <v>15</v>
      </c>
      <c r="B30" s="29" t="s">
        <v>2</v>
      </c>
      <c r="C30" s="574" t="s">
        <v>139</v>
      </c>
      <c r="D30" s="575"/>
      <c r="E30" s="575"/>
      <c r="F30" s="575"/>
      <c r="G30" s="575"/>
      <c r="H30" s="575"/>
      <c r="I30" s="576"/>
    </row>
    <row r="31" spans="1:9" ht="5.25" customHeight="1" thickBot="1" x14ac:dyDescent="0.25">
      <c r="A31" s="502"/>
      <c r="B31" s="502"/>
      <c r="C31" s="502"/>
      <c r="D31" s="502"/>
      <c r="E31" s="502"/>
      <c r="F31" s="502"/>
      <c r="G31" s="502"/>
      <c r="H31" s="502"/>
      <c r="I31" s="616"/>
    </row>
    <row r="32" spans="1:9" ht="190.5" customHeight="1" x14ac:dyDescent="0.2">
      <c r="A32" s="40">
        <v>16</v>
      </c>
      <c r="B32" s="27" t="s">
        <v>10</v>
      </c>
      <c r="C32" s="541" t="s">
        <v>1970</v>
      </c>
      <c r="D32" s="541"/>
      <c r="E32" s="541"/>
      <c r="F32" s="541"/>
      <c r="G32" s="541"/>
      <c r="H32" s="541"/>
      <c r="I32" s="542"/>
    </row>
    <row r="33" spans="1:18" ht="402.75" customHeight="1" thickBot="1" x14ac:dyDescent="0.25">
      <c r="A33" s="410">
        <v>17</v>
      </c>
      <c r="B33" s="28" t="s">
        <v>11</v>
      </c>
      <c r="C33" s="617" t="s">
        <v>1746</v>
      </c>
      <c r="D33" s="617"/>
      <c r="E33" s="617"/>
      <c r="F33" s="617"/>
      <c r="G33" s="617"/>
      <c r="H33" s="617"/>
      <c r="I33" s="618"/>
    </row>
    <row r="34" spans="1:18" ht="15" customHeight="1" thickBot="1" x14ac:dyDescent="0.25">
      <c r="A34" s="543"/>
      <c r="B34" s="543"/>
      <c r="C34" s="543"/>
      <c r="D34" s="543"/>
      <c r="E34" s="543"/>
      <c r="F34" s="543"/>
      <c r="G34" s="543"/>
      <c r="H34" s="543"/>
      <c r="I34" s="619"/>
    </row>
    <row r="35" spans="1:18" ht="30" customHeight="1" thickBot="1" x14ac:dyDescent="0.25">
      <c r="A35" s="40">
        <v>18</v>
      </c>
      <c r="B35" s="27" t="s">
        <v>37</v>
      </c>
      <c r="C35" s="248" t="s">
        <v>38</v>
      </c>
      <c r="D35" s="248">
        <v>2016</v>
      </c>
      <c r="E35" s="249" t="s">
        <v>39</v>
      </c>
      <c r="F35" s="249" t="s">
        <v>1368</v>
      </c>
      <c r="G35" s="248" t="s">
        <v>40</v>
      </c>
      <c r="H35" s="550">
        <v>11</v>
      </c>
      <c r="I35" s="551"/>
    </row>
    <row r="36" spans="1:18" ht="30" customHeight="1" thickBot="1" x14ac:dyDescent="0.25">
      <c r="A36" s="410">
        <v>19</v>
      </c>
      <c r="B36" s="28" t="s">
        <v>20</v>
      </c>
      <c r="C36" s="251" t="s">
        <v>38</v>
      </c>
      <c r="D36" s="248">
        <v>2016</v>
      </c>
      <c r="E36" s="250" t="s">
        <v>39</v>
      </c>
      <c r="F36" s="249" t="s">
        <v>1368</v>
      </c>
      <c r="G36" s="251" t="s">
        <v>40</v>
      </c>
      <c r="H36" s="550">
        <v>12</v>
      </c>
      <c r="I36" s="551"/>
    </row>
    <row r="37" spans="1:18" ht="15" customHeight="1" thickBot="1" x14ac:dyDescent="0.25">
      <c r="A37" s="549"/>
      <c r="B37" s="549"/>
      <c r="C37" s="549"/>
      <c r="D37" s="549"/>
      <c r="E37" s="549"/>
      <c r="F37" s="549"/>
      <c r="G37" s="549"/>
      <c r="H37" s="549"/>
      <c r="I37" s="620"/>
    </row>
    <row r="38" spans="1:18" ht="30" customHeight="1" thickBot="1" x14ac:dyDescent="0.25">
      <c r="A38" s="40">
        <v>20</v>
      </c>
      <c r="B38" s="27" t="s">
        <v>16</v>
      </c>
      <c r="C38" s="601">
        <v>438117647</v>
      </c>
      <c r="D38" s="602"/>
      <c r="E38" s="602"/>
      <c r="F38" s="602"/>
      <c r="G38" s="602"/>
      <c r="H38" s="602"/>
      <c r="I38" s="603"/>
      <c r="J38" s="74"/>
    </row>
    <row r="39" spans="1:18" ht="30" customHeight="1" x14ac:dyDescent="0.2">
      <c r="A39" s="407">
        <v>21</v>
      </c>
      <c r="B39" s="29" t="s">
        <v>17</v>
      </c>
      <c r="C39" s="546">
        <v>372400000</v>
      </c>
      <c r="D39" s="547"/>
      <c r="E39" s="547"/>
      <c r="F39" s="547"/>
      <c r="G39" s="547"/>
      <c r="H39" s="547"/>
      <c r="I39" s="548"/>
      <c r="J39" s="383"/>
    </row>
    <row r="40" spans="1:18" ht="30" customHeight="1" x14ac:dyDescent="0.2">
      <c r="A40" s="407">
        <v>22</v>
      </c>
      <c r="B40" s="29" t="s">
        <v>15</v>
      </c>
      <c r="C40" s="621">
        <v>85</v>
      </c>
      <c r="D40" s="621"/>
      <c r="E40" s="621"/>
      <c r="F40" s="621"/>
      <c r="G40" s="621"/>
      <c r="H40" s="621"/>
      <c r="I40" s="622"/>
    </row>
    <row r="41" spans="1:18" ht="30" customHeight="1" thickBot="1" x14ac:dyDescent="0.25">
      <c r="A41" s="407">
        <v>23</v>
      </c>
      <c r="B41" s="29" t="s">
        <v>115</v>
      </c>
      <c r="C41" s="554" t="s">
        <v>1666</v>
      </c>
      <c r="D41" s="554"/>
      <c r="E41" s="554"/>
      <c r="F41" s="554"/>
      <c r="G41" s="554"/>
      <c r="H41" s="554"/>
      <c r="I41" s="555"/>
    </row>
    <row r="42" spans="1:18" ht="30" customHeight="1" thickBot="1" x14ac:dyDescent="0.25">
      <c r="A42" s="410">
        <v>24</v>
      </c>
      <c r="B42" s="28" t="s">
        <v>116</v>
      </c>
      <c r="C42" s="612" t="s">
        <v>1666</v>
      </c>
      <c r="D42" s="613"/>
      <c r="E42" s="613"/>
      <c r="F42" s="613"/>
      <c r="G42" s="613"/>
      <c r="H42" s="613"/>
      <c r="I42" s="614"/>
    </row>
    <row r="43" spans="1:18" ht="15" customHeight="1" thickBot="1" x14ac:dyDescent="0.25">
      <c r="A43" s="441"/>
      <c r="B43" s="441"/>
      <c r="C43" s="441"/>
      <c r="D43" s="441"/>
      <c r="E43" s="441"/>
      <c r="F43" s="441"/>
      <c r="G43" s="441"/>
      <c r="H43" s="441"/>
      <c r="I43" s="615"/>
    </row>
    <row r="44" spans="1:18" ht="30" customHeight="1" x14ac:dyDescent="0.2">
      <c r="A44" s="538">
        <v>25</v>
      </c>
      <c r="B44" s="519" t="s">
        <v>77</v>
      </c>
      <c r="C44" s="520"/>
      <c r="D44" s="520"/>
      <c r="E44" s="520"/>
      <c r="F44" s="520"/>
      <c r="G44" s="520"/>
      <c r="H44" s="521"/>
      <c r="I44" s="12" t="s">
        <v>6</v>
      </c>
      <c r="L44" s="537"/>
      <c r="M44" s="537"/>
      <c r="N44" s="537"/>
      <c r="O44" s="537"/>
      <c r="P44" s="537"/>
      <c r="Q44" s="537"/>
      <c r="R44" s="537"/>
    </row>
    <row r="45" spans="1:18" ht="105" customHeight="1" x14ac:dyDescent="0.2">
      <c r="A45" s="539"/>
      <c r="B45" s="32" t="s">
        <v>80</v>
      </c>
      <c r="C45" s="556" t="s">
        <v>78</v>
      </c>
      <c r="D45" s="556"/>
      <c r="E45" s="557" t="s">
        <v>19</v>
      </c>
      <c r="F45" s="558"/>
      <c r="G45" s="408" t="s">
        <v>81</v>
      </c>
      <c r="H45" s="34" t="s">
        <v>92</v>
      </c>
      <c r="I45" s="16"/>
      <c r="L45" s="71"/>
      <c r="M45" s="71"/>
      <c r="N45" s="71"/>
      <c r="O45" s="71"/>
      <c r="P45" s="71"/>
      <c r="Q45" s="71"/>
      <c r="R45" s="71"/>
    </row>
    <row r="46" spans="1:18" ht="30" customHeight="1" x14ac:dyDescent="0.2">
      <c r="A46" s="539"/>
      <c r="B46" s="105" t="s">
        <v>140</v>
      </c>
      <c r="C46" s="494" t="s">
        <v>141</v>
      </c>
      <c r="D46" s="495"/>
      <c r="E46" s="492" t="s">
        <v>142</v>
      </c>
      <c r="F46" s="493"/>
      <c r="G46" s="405">
        <v>386000</v>
      </c>
      <c r="H46" s="490">
        <v>598470</v>
      </c>
      <c r="I46" s="611"/>
      <c r="N46" s="71"/>
      <c r="O46" s="71"/>
      <c r="P46" s="71"/>
      <c r="Q46" s="71"/>
      <c r="R46" s="71"/>
    </row>
    <row r="47" spans="1:18" ht="30" customHeight="1" x14ac:dyDescent="0.2">
      <c r="A47" s="539"/>
      <c r="B47" s="105" t="s">
        <v>143</v>
      </c>
      <c r="C47" s="494" t="s">
        <v>144</v>
      </c>
      <c r="D47" s="495"/>
      <c r="E47" s="492" t="s">
        <v>145</v>
      </c>
      <c r="F47" s="493"/>
      <c r="G47" s="405">
        <v>15</v>
      </c>
      <c r="H47" s="488">
        <v>31</v>
      </c>
      <c r="I47" s="598"/>
      <c r="N47" s="71"/>
      <c r="O47" s="71"/>
      <c r="P47" s="71"/>
      <c r="Q47" s="71"/>
      <c r="R47" s="71"/>
    </row>
    <row r="48" spans="1:18" ht="57" customHeight="1" x14ac:dyDescent="0.2">
      <c r="A48" s="539"/>
      <c r="B48" s="105" t="s">
        <v>923</v>
      </c>
      <c r="C48" s="494" t="s">
        <v>144</v>
      </c>
      <c r="D48" s="495"/>
      <c r="E48" s="492" t="s">
        <v>145</v>
      </c>
      <c r="F48" s="493"/>
      <c r="G48" s="405">
        <v>15</v>
      </c>
      <c r="H48" s="488">
        <v>31</v>
      </c>
      <c r="I48" s="598"/>
      <c r="N48" s="71"/>
      <c r="O48" s="71"/>
      <c r="P48" s="71"/>
      <c r="Q48" s="71"/>
      <c r="R48" s="71"/>
    </row>
    <row r="49" spans="1:18" ht="35.25" customHeight="1" x14ac:dyDescent="0.2">
      <c r="A49" s="539"/>
      <c r="B49" s="105" t="s">
        <v>151</v>
      </c>
      <c r="C49" s="494" t="s">
        <v>144</v>
      </c>
      <c r="D49" s="495"/>
      <c r="E49" s="492" t="s">
        <v>146</v>
      </c>
      <c r="F49" s="493"/>
      <c r="G49" s="405">
        <v>175000000</v>
      </c>
      <c r="H49" s="490">
        <v>350000000</v>
      </c>
      <c r="I49" s="611"/>
      <c r="N49" s="71"/>
      <c r="O49" s="71"/>
      <c r="P49" s="71"/>
      <c r="Q49" s="71"/>
      <c r="R49" s="71"/>
    </row>
    <row r="50" spans="1:18" ht="48" customHeight="1" x14ac:dyDescent="0.2">
      <c r="A50" s="539"/>
      <c r="B50" s="105" t="s">
        <v>147</v>
      </c>
      <c r="C50" s="494" t="s">
        <v>141</v>
      </c>
      <c r="D50" s="495"/>
      <c r="E50" s="591" t="s">
        <v>148</v>
      </c>
      <c r="F50" s="592"/>
      <c r="G50" s="405" t="s">
        <v>1270</v>
      </c>
      <c r="H50" s="594" t="s">
        <v>160</v>
      </c>
      <c r="I50" s="609"/>
      <c r="N50" s="71"/>
      <c r="O50" s="71"/>
      <c r="P50" s="71"/>
      <c r="Q50" s="71"/>
      <c r="R50" s="71"/>
    </row>
    <row r="51" spans="1:18" ht="30" customHeight="1" x14ac:dyDescent="0.2">
      <c r="A51" s="539"/>
      <c r="B51" s="105" t="s">
        <v>149</v>
      </c>
      <c r="C51" s="494" t="s">
        <v>141</v>
      </c>
      <c r="D51" s="495"/>
      <c r="E51" s="591" t="s">
        <v>148</v>
      </c>
      <c r="F51" s="592"/>
      <c r="G51" s="405" t="s">
        <v>1270</v>
      </c>
      <c r="H51" s="594" t="s">
        <v>160</v>
      </c>
      <c r="I51" s="609"/>
      <c r="N51" s="71"/>
      <c r="O51" s="71"/>
      <c r="P51" s="71"/>
      <c r="Q51" s="71"/>
      <c r="R51" s="71"/>
    </row>
    <row r="52" spans="1:18" ht="61.5" customHeight="1" thickBot="1" x14ac:dyDescent="0.25">
      <c r="A52" s="540"/>
      <c r="B52" s="105" t="s">
        <v>150</v>
      </c>
      <c r="C52" s="589" t="s">
        <v>144</v>
      </c>
      <c r="D52" s="590"/>
      <c r="E52" s="544" t="s">
        <v>145</v>
      </c>
      <c r="F52" s="545"/>
      <c r="G52" s="405" t="s">
        <v>1270</v>
      </c>
      <c r="H52" s="596" t="s">
        <v>160</v>
      </c>
      <c r="I52" s="610"/>
      <c r="N52" s="71"/>
      <c r="O52" s="71"/>
      <c r="P52" s="71"/>
      <c r="Q52" s="71"/>
      <c r="R52" s="71"/>
    </row>
    <row r="53" spans="1:18" ht="15" customHeight="1" thickBot="1" x14ac:dyDescent="0.25">
      <c r="A53" s="593"/>
      <c r="B53" s="593"/>
      <c r="C53" s="593"/>
      <c r="D53" s="593"/>
      <c r="E53" s="593"/>
      <c r="F53" s="593"/>
      <c r="G53" s="593"/>
      <c r="H53" s="593"/>
      <c r="I53" s="428"/>
      <c r="N53" s="71"/>
      <c r="O53" s="71"/>
      <c r="P53" s="71"/>
      <c r="Q53" s="71"/>
      <c r="R53" s="71"/>
    </row>
    <row r="54" spans="1:18" ht="45" customHeight="1" thickBot="1" x14ac:dyDescent="0.25">
      <c r="A54" s="41">
        <v>26</v>
      </c>
      <c r="B54" s="35" t="s">
        <v>3</v>
      </c>
      <c r="C54" s="586" t="s">
        <v>55</v>
      </c>
      <c r="D54" s="586"/>
      <c r="E54" s="586"/>
      <c r="F54" s="586"/>
      <c r="G54" s="586"/>
      <c r="H54" s="586"/>
      <c r="I54" s="587"/>
      <c r="N54" s="71"/>
      <c r="O54" s="71"/>
      <c r="P54" s="71"/>
      <c r="Q54" s="71"/>
      <c r="R54" s="71"/>
    </row>
    <row r="55" spans="1:18" ht="15" customHeight="1" thickBot="1" x14ac:dyDescent="0.25">
      <c r="A55" s="588"/>
      <c r="B55" s="588"/>
      <c r="C55" s="588"/>
      <c r="D55" s="588"/>
      <c r="E55" s="588"/>
      <c r="F55" s="588"/>
      <c r="G55" s="588"/>
      <c r="H55" s="588"/>
      <c r="I55" s="608"/>
    </row>
    <row r="56" spans="1:18" ht="45" customHeight="1" thickBot="1" x14ac:dyDescent="0.25">
      <c r="A56" s="41">
        <v>27</v>
      </c>
      <c r="B56" s="35" t="s">
        <v>18</v>
      </c>
      <c r="C56" s="586" t="s">
        <v>118</v>
      </c>
      <c r="D56" s="586"/>
      <c r="E56" s="586"/>
      <c r="F56" s="586"/>
      <c r="G56" s="586"/>
      <c r="H56" s="586"/>
      <c r="I56" s="587"/>
    </row>
    <row r="57" spans="1:18" ht="15" customHeight="1" x14ac:dyDescent="0.2"/>
    <row r="59" spans="1:18" x14ac:dyDescent="0.2">
      <c r="L59" s="1" t="s">
        <v>82</v>
      </c>
      <c r="M59" s="1" t="s">
        <v>56</v>
      </c>
    </row>
    <row r="60" spans="1:18" x14ac:dyDescent="0.2">
      <c r="L60" s="1" t="s">
        <v>55</v>
      </c>
      <c r="M60" s="1" t="s">
        <v>57</v>
      </c>
      <c r="N60" s="1" t="s">
        <v>72</v>
      </c>
    </row>
    <row r="61" spans="1:18" x14ac:dyDescent="0.2">
      <c r="M61" s="1" t="s">
        <v>58</v>
      </c>
      <c r="N61" s="1" t="s">
        <v>73</v>
      </c>
    </row>
    <row r="62" spans="1:18" x14ac:dyDescent="0.2">
      <c r="M62" s="1" t="s">
        <v>59</v>
      </c>
    </row>
    <row r="63" spans="1:18" x14ac:dyDescent="0.2">
      <c r="M63" s="1" t="s">
        <v>60</v>
      </c>
    </row>
    <row r="64" spans="1:18" x14ac:dyDescent="0.2">
      <c r="M64" s="1" t="s">
        <v>61</v>
      </c>
    </row>
    <row r="65" spans="13:13" x14ac:dyDescent="0.2">
      <c r="M65" s="1" t="s">
        <v>62</v>
      </c>
    </row>
    <row r="66" spans="13:13" x14ac:dyDescent="0.2">
      <c r="M66" s="1" t="s">
        <v>63</v>
      </c>
    </row>
    <row r="67" spans="13:13" x14ac:dyDescent="0.2">
      <c r="M67" s="1" t="s">
        <v>64</v>
      </c>
    </row>
    <row r="68" spans="13:13" x14ac:dyDescent="0.2">
      <c r="M68" s="1" t="s">
        <v>65</v>
      </c>
    </row>
    <row r="69" spans="13:13" x14ac:dyDescent="0.2">
      <c r="M69" s="1" t="s">
        <v>66</v>
      </c>
    </row>
    <row r="70" spans="13:13" x14ac:dyDescent="0.2">
      <c r="M70" s="1" t="s">
        <v>67</v>
      </c>
    </row>
    <row r="71" spans="13:13" x14ac:dyDescent="0.2">
      <c r="M71" s="1" t="s">
        <v>68</v>
      </c>
    </row>
    <row r="72" spans="13:13" x14ac:dyDescent="0.2">
      <c r="M72" s="1" t="s">
        <v>69</v>
      </c>
    </row>
    <row r="73" spans="13:13" x14ac:dyDescent="0.2">
      <c r="M73" s="1" t="s">
        <v>70</v>
      </c>
    </row>
    <row r="74" spans="13:13" x14ac:dyDescent="0.2">
      <c r="M74" s="1" t="s">
        <v>71</v>
      </c>
    </row>
  </sheetData>
  <mergeCells count="88">
    <mergeCell ref="B5:D5"/>
    <mergeCell ref="E5:I5"/>
    <mergeCell ref="A1:I1"/>
    <mergeCell ref="B2:E2"/>
    <mergeCell ref="F2:I2"/>
    <mergeCell ref="A3:I3"/>
    <mergeCell ref="A4:I4"/>
    <mergeCell ref="B6:D6"/>
    <mergeCell ref="E6:I6"/>
    <mergeCell ref="B7:D7"/>
    <mergeCell ref="E7:I7"/>
    <mergeCell ref="B8:D8"/>
    <mergeCell ref="E8:I8"/>
    <mergeCell ref="A13:A16"/>
    <mergeCell ref="B13:B16"/>
    <mergeCell ref="C13:I13"/>
    <mergeCell ref="C15:I15"/>
    <mergeCell ref="C16:I16"/>
    <mergeCell ref="C14:H14"/>
    <mergeCell ref="B9:D9"/>
    <mergeCell ref="E9:I9"/>
    <mergeCell ref="A10:I10"/>
    <mergeCell ref="A11:I11"/>
    <mergeCell ref="C12:H12"/>
    <mergeCell ref="C17:I17"/>
    <mergeCell ref="A18:A23"/>
    <mergeCell ref="B18:B23"/>
    <mergeCell ref="C18:H18"/>
    <mergeCell ref="C19:D19"/>
    <mergeCell ref="E19:I19"/>
    <mergeCell ref="C20:D20"/>
    <mergeCell ref="C29:I29"/>
    <mergeCell ref="E20:I20"/>
    <mergeCell ref="C21:D21"/>
    <mergeCell ref="E21:I21"/>
    <mergeCell ref="C22:D22"/>
    <mergeCell ref="E22:I22"/>
    <mergeCell ref="C23:D23"/>
    <mergeCell ref="E23:I23"/>
    <mergeCell ref="A24:H24"/>
    <mergeCell ref="C25:I25"/>
    <mergeCell ref="C26:I26"/>
    <mergeCell ref="A27:H27"/>
    <mergeCell ref="C28:I28"/>
    <mergeCell ref="C41:I41"/>
    <mergeCell ref="C30:I30"/>
    <mergeCell ref="A31:I31"/>
    <mergeCell ref="C32:I32"/>
    <mergeCell ref="C33:I33"/>
    <mergeCell ref="A34:I34"/>
    <mergeCell ref="H35:I35"/>
    <mergeCell ref="H36:I36"/>
    <mergeCell ref="A37:I37"/>
    <mergeCell ref="C38:I38"/>
    <mergeCell ref="C39:I39"/>
    <mergeCell ref="C40:I40"/>
    <mergeCell ref="C42:I42"/>
    <mergeCell ref="A43:I43"/>
    <mergeCell ref="A44:A52"/>
    <mergeCell ref="B44:H44"/>
    <mergeCell ref="L44:R44"/>
    <mergeCell ref="C45:D45"/>
    <mergeCell ref="E45:F45"/>
    <mergeCell ref="C46:D46"/>
    <mergeCell ref="E46:F46"/>
    <mergeCell ref="H46:I46"/>
    <mergeCell ref="C47:D47"/>
    <mergeCell ref="E47:F47"/>
    <mergeCell ref="H47:I47"/>
    <mergeCell ref="C48:D48"/>
    <mergeCell ref="E48:F48"/>
    <mergeCell ref="H48:I48"/>
    <mergeCell ref="C50:D50"/>
    <mergeCell ref="E50:F50"/>
    <mergeCell ref="H50:I50"/>
    <mergeCell ref="C49:D49"/>
    <mergeCell ref="E49:F49"/>
    <mergeCell ref="H49:I49"/>
    <mergeCell ref="A53:H53"/>
    <mergeCell ref="C54:I54"/>
    <mergeCell ref="A55:I55"/>
    <mergeCell ref="C56:I56"/>
    <mergeCell ref="C51:D51"/>
    <mergeCell ref="E51:F51"/>
    <mergeCell ref="H51:I51"/>
    <mergeCell ref="C52:D52"/>
    <mergeCell ref="E52:F52"/>
    <mergeCell ref="H52:I52"/>
  </mergeCells>
  <conditionalFormatting sqref="E36">
    <cfRule type="containsText" dxfId="45" priority="6" operator="containsText" text="miesiąc">
      <formula>NOT(ISERROR(SEARCH("miesiąc",E36)))</formula>
    </cfRule>
  </conditionalFormatting>
  <conditionalFormatting sqref="C23">
    <cfRule type="expression" dxfId="44" priority="5">
      <formula>$D21="ogólnopolski"</formula>
    </cfRule>
  </conditionalFormatting>
  <conditionalFormatting sqref="E21:I21">
    <cfRule type="expression" dxfId="43" priority="4">
      <formula>#REF!&lt;&gt;"regionalny"</formula>
    </cfRule>
  </conditionalFormatting>
  <conditionalFormatting sqref="E19">
    <cfRule type="expression" dxfId="42" priority="3">
      <formula>#REF!&lt;&gt;"regionalny"</formula>
    </cfRule>
  </conditionalFormatting>
  <conditionalFormatting sqref="E20">
    <cfRule type="expression" dxfId="41" priority="2">
      <formula>#REF!&lt;&gt;"regionalny"</formula>
    </cfRule>
  </conditionalFormatting>
  <conditionalFormatting sqref="E22:I22">
    <cfRule type="expression" dxfId="40" priority="1">
      <formula>#REF!&lt;&gt;"regionalny"</formula>
    </cfRule>
  </conditionalFormatting>
  <dataValidations xWindow="441" yWindow="554"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4">
      <formula1>$L$59:$L$60</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0866141732283472" right="0.70866141732283472" top="0.74803149606299213" bottom="0.74803149606299213" header="0.31496062992125984" footer="0.31496062992125984"/>
  <pageSetup paperSize="9" scale="77" fitToHeight="0" orientation="portrait" cellComments="asDisplayed" r:id="rId1"/>
  <rowBreaks count="2" manualBreakCount="2">
    <brk id="24" max="16383" man="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R74"/>
  <sheetViews>
    <sheetView view="pageBreakPreview" zoomScale="85" zoomScaleNormal="100" zoomScaleSheetLayoutView="85" workbookViewId="0">
      <selection activeCell="J49" sqref="J49"/>
    </sheetView>
  </sheetViews>
  <sheetFormatPr defaultRowHeight="12.75" x14ac:dyDescent="0.2"/>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x14ac:dyDescent="0.2">
      <c r="A1" s="559" t="s">
        <v>30</v>
      </c>
      <c r="B1" s="560"/>
      <c r="C1" s="560"/>
      <c r="D1" s="560"/>
      <c r="E1" s="560"/>
      <c r="F1" s="560"/>
      <c r="G1" s="560"/>
      <c r="H1" s="560"/>
      <c r="I1" s="561"/>
    </row>
    <row r="2" spans="1:9" ht="30" customHeight="1" thickBot="1" x14ac:dyDescent="0.25">
      <c r="A2" s="395">
        <v>1</v>
      </c>
      <c r="B2" s="522" t="s">
        <v>79</v>
      </c>
      <c r="C2" s="522"/>
      <c r="D2" s="522"/>
      <c r="E2" s="523"/>
      <c r="F2" s="526" t="s">
        <v>1362</v>
      </c>
      <c r="G2" s="526"/>
      <c r="H2" s="526"/>
      <c r="I2" s="527"/>
    </row>
    <row r="3" spans="1:9" ht="15" customHeight="1" thickBot="1" x14ac:dyDescent="0.25">
      <c r="A3" s="473"/>
      <c r="B3" s="473"/>
      <c r="C3" s="473"/>
      <c r="D3" s="473"/>
      <c r="E3" s="473"/>
      <c r="F3" s="473"/>
      <c r="G3" s="473"/>
      <c r="H3" s="473"/>
      <c r="I3" s="473"/>
    </row>
    <row r="4" spans="1:9" ht="30" customHeight="1" x14ac:dyDescent="0.2">
      <c r="A4" s="508" t="s">
        <v>4</v>
      </c>
      <c r="B4" s="509"/>
      <c r="C4" s="509"/>
      <c r="D4" s="509"/>
      <c r="E4" s="509"/>
      <c r="F4" s="509"/>
      <c r="G4" s="509"/>
      <c r="H4" s="509"/>
      <c r="I4" s="510"/>
    </row>
    <row r="5" spans="1:9" ht="30" customHeight="1" x14ac:dyDescent="0.2">
      <c r="A5" s="393">
        <v>2</v>
      </c>
      <c r="B5" s="524" t="s">
        <v>21</v>
      </c>
      <c r="C5" s="524"/>
      <c r="D5" s="525"/>
      <c r="E5" s="479" t="s">
        <v>89</v>
      </c>
      <c r="F5" s="479"/>
      <c r="G5" s="479"/>
      <c r="H5" s="479"/>
      <c r="I5" s="528"/>
    </row>
    <row r="6" spans="1:9" ht="30" customHeight="1" x14ac:dyDescent="0.2">
      <c r="A6" s="393">
        <v>3</v>
      </c>
      <c r="B6" s="627" t="s">
        <v>76</v>
      </c>
      <c r="C6" s="627"/>
      <c r="D6" s="628"/>
      <c r="E6" s="529" t="s">
        <v>136</v>
      </c>
      <c r="F6" s="629"/>
      <c r="G6" s="629"/>
      <c r="H6" s="629"/>
      <c r="I6" s="630"/>
    </row>
    <row r="7" spans="1:9" ht="30" customHeight="1" x14ac:dyDescent="0.2">
      <c r="A7" s="393">
        <v>4</v>
      </c>
      <c r="B7" s="627" t="s">
        <v>31</v>
      </c>
      <c r="C7" s="627"/>
      <c r="D7" s="628"/>
      <c r="E7" s="529" t="s">
        <v>922</v>
      </c>
      <c r="F7" s="629"/>
      <c r="G7" s="629"/>
      <c r="H7" s="629"/>
      <c r="I7" s="630"/>
    </row>
    <row r="8" spans="1:9" ht="30" customHeight="1" x14ac:dyDescent="0.2">
      <c r="A8" s="393">
        <v>5</v>
      </c>
      <c r="B8" s="627" t="s">
        <v>36</v>
      </c>
      <c r="C8" s="627"/>
      <c r="D8" s="628"/>
      <c r="E8" s="515" t="s">
        <v>921</v>
      </c>
      <c r="F8" s="631"/>
      <c r="G8" s="631"/>
      <c r="H8" s="631"/>
      <c r="I8" s="632"/>
    </row>
    <row r="9" spans="1:9" ht="83.25" customHeight="1" thickBot="1" x14ac:dyDescent="0.25">
      <c r="A9" s="395">
        <v>6</v>
      </c>
      <c r="B9" s="505" t="s">
        <v>22</v>
      </c>
      <c r="C9" s="506"/>
      <c r="D9" s="507"/>
      <c r="E9" s="470" t="s">
        <v>1338</v>
      </c>
      <c r="F9" s="471"/>
      <c r="G9" s="471"/>
      <c r="H9" s="471"/>
      <c r="I9" s="472"/>
    </row>
    <row r="10" spans="1:9" ht="15" customHeight="1" thickBot="1" x14ac:dyDescent="0.25">
      <c r="A10" s="473"/>
      <c r="B10" s="473"/>
      <c r="C10" s="473"/>
      <c r="D10" s="473"/>
      <c r="E10" s="473"/>
      <c r="F10" s="473"/>
      <c r="G10" s="473"/>
      <c r="H10" s="473"/>
      <c r="I10" s="473"/>
    </row>
    <row r="11" spans="1:9" ht="30" customHeight="1" x14ac:dyDescent="0.2">
      <c r="A11" s="508" t="s">
        <v>32</v>
      </c>
      <c r="B11" s="509"/>
      <c r="C11" s="509"/>
      <c r="D11" s="509"/>
      <c r="E11" s="509"/>
      <c r="F11" s="509"/>
      <c r="G11" s="509"/>
      <c r="H11" s="509"/>
      <c r="I11" s="510"/>
    </row>
    <row r="12" spans="1:9" ht="255.75" customHeight="1" x14ac:dyDescent="0.2">
      <c r="A12" s="400">
        <v>7</v>
      </c>
      <c r="B12" s="401" t="s">
        <v>53</v>
      </c>
      <c r="C12" s="512" t="s">
        <v>1370</v>
      </c>
      <c r="D12" s="513"/>
      <c r="E12" s="513"/>
      <c r="F12" s="513"/>
      <c r="G12" s="513"/>
      <c r="H12" s="514"/>
      <c r="I12" s="13"/>
    </row>
    <row r="13" spans="1:9" ht="51" customHeight="1" x14ac:dyDescent="0.2">
      <c r="A13" s="518">
        <v>8</v>
      </c>
      <c r="B13" s="511" t="s">
        <v>100</v>
      </c>
      <c r="C13" s="497" t="s">
        <v>1668</v>
      </c>
      <c r="D13" s="497"/>
      <c r="E13" s="497"/>
      <c r="F13" s="497"/>
      <c r="G13" s="497"/>
      <c r="H13" s="497"/>
      <c r="I13" s="498"/>
    </row>
    <row r="14" spans="1:9" ht="189.75" customHeight="1" x14ac:dyDescent="0.2">
      <c r="A14" s="518"/>
      <c r="B14" s="511"/>
      <c r="C14" s="624" t="s">
        <v>1669</v>
      </c>
      <c r="D14" s="625"/>
      <c r="E14" s="625"/>
      <c r="F14" s="625"/>
      <c r="G14" s="625"/>
      <c r="H14" s="626"/>
      <c r="I14" s="398"/>
    </row>
    <row r="15" spans="1:9" ht="46.5" customHeight="1" x14ac:dyDescent="0.2">
      <c r="A15" s="518"/>
      <c r="B15" s="511"/>
      <c r="C15" s="497" t="s">
        <v>1670</v>
      </c>
      <c r="D15" s="497"/>
      <c r="E15" s="497"/>
      <c r="F15" s="497"/>
      <c r="G15" s="497"/>
      <c r="H15" s="497"/>
      <c r="I15" s="498"/>
    </row>
    <row r="16" spans="1:9" ht="43.5" customHeight="1" x14ac:dyDescent="0.2">
      <c r="A16" s="518"/>
      <c r="B16" s="511"/>
      <c r="C16" s="497" t="s">
        <v>1671</v>
      </c>
      <c r="D16" s="497"/>
      <c r="E16" s="497"/>
      <c r="F16" s="497"/>
      <c r="G16" s="497"/>
      <c r="H16" s="497"/>
      <c r="I16" s="498"/>
    </row>
    <row r="17" spans="1:9" ht="158.25" customHeight="1" x14ac:dyDescent="0.2">
      <c r="A17" s="394">
        <v>9</v>
      </c>
      <c r="B17" s="396" t="s">
        <v>99</v>
      </c>
      <c r="C17" s="497" t="s">
        <v>1941</v>
      </c>
      <c r="D17" s="497"/>
      <c r="E17" s="497"/>
      <c r="F17" s="497"/>
      <c r="G17" s="497"/>
      <c r="H17" s="497"/>
      <c r="I17" s="498"/>
    </row>
    <row r="18" spans="1:9" ht="30" customHeight="1" x14ac:dyDescent="0.2">
      <c r="A18" s="518">
        <v>10</v>
      </c>
      <c r="B18" s="511" t="s">
        <v>91</v>
      </c>
      <c r="C18" s="534" t="s">
        <v>153</v>
      </c>
      <c r="D18" s="535"/>
      <c r="E18" s="535"/>
      <c r="F18" s="535"/>
      <c r="G18" s="535"/>
      <c r="H18" s="536"/>
      <c r="I18" s="19"/>
    </row>
    <row r="19" spans="1:9" ht="62.25" customHeight="1" x14ac:dyDescent="0.2">
      <c r="A19" s="518"/>
      <c r="B19" s="511"/>
      <c r="C19" s="499" t="s">
        <v>0</v>
      </c>
      <c r="D19" s="499"/>
      <c r="E19" s="500" t="s">
        <v>160</v>
      </c>
      <c r="F19" s="500"/>
      <c r="G19" s="500"/>
      <c r="H19" s="500"/>
      <c r="I19" s="501"/>
    </row>
    <row r="20" spans="1:9" ht="30" customHeight="1" x14ac:dyDescent="0.2">
      <c r="A20" s="518"/>
      <c r="B20" s="511"/>
      <c r="C20" s="499" t="s">
        <v>97</v>
      </c>
      <c r="D20" s="499"/>
      <c r="E20" s="500" t="s">
        <v>160</v>
      </c>
      <c r="F20" s="500"/>
      <c r="G20" s="500"/>
      <c r="H20" s="500"/>
      <c r="I20" s="501"/>
    </row>
    <row r="21" spans="1:9" ht="27" customHeight="1" x14ac:dyDescent="0.2">
      <c r="A21" s="518"/>
      <c r="B21" s="511"/>
      <c r="C21" s="499" t="s">
        <v>1</v>
      </c>
      <c r="D21" s="499"/>
      <c r="E21" s="500" t="s">
        <v>160</v>
      </c>
      <c r="F21" s="532"/>
      <c r="G21" s="532"/>
      <c r="H21" s="532"/>
      <c r="I21" s="533"/>
    </row>
    <row r="22" spans="1:9" ht="24.75" customHeight="1" x14ac:dyDescent="0.2">
      <c r="A22" s="564"/>
      <c r="B22" s="566"/>
      <c r="C22" s="499" t="s">
        <v>96</v>
      </c>
      <c r="D22" s="499"/>
      <c r="E22" s="500" t="s">
        <v>160</v>
      </c>
      <c r="F22" s="532"/>
      <c r="G22" s="532"/>
      <c r="H22" s="532"/>
      <c r="I22" s="533"/>
    </row>
    <row r="23" spans="1:9" ht="24.75" customHeight="1" thickBot="1" x14ac:dyDescent="0.25">
      <c r="A23" s="565"/>
      <c r="B23" s="567"/>
      <c r="C23" s="577" t="s">
        <v>12</v>
      </c>
      <c r="D23" s="577"/>
      <c r="E23" s="578" t="s">
        <v>160</v>
      </c>
      <c r="F23" s="578"/>
      <c r="G23" s="578"/>
      <c r="H23" s="578"/>
      <c r="I23" s="579"/>
    </row>
    <row r="24" spans="1:9" ht="15" customHeight="1" thickBot="1" x14ac:dyDescent="0.25">
      <c r="A24" s="502"/>
      <c r="B24" s="502"/>
      <c r="C24" s="502"/>
      <c r="D24" s="502"/>
      <c r="E24" s="502"/>
      <c r="F24" s="502"/>
      <c r="G24" s="502"/>
      <c r="H24" s="502"/>
      <c r="I24" s="3"/>
    </row>
    <row r="25" spans="1:9" ht="69" customHeight="1" x14ac:dyDescent="0.2">
      <c r="A25" s="40">
        <v>11</v>
      </c>
      <c r="B25" s="27" t="s">
        <v>13</v>
      </c>
      <c r="C25" s="571" t="s">
        <v>1371</v>
      </c>
      <c r="D25" s="572"/>
      <c r="E25" s="572"/>
      <c r="F25" s="572"/>
      <c r="G25" s="572"/>
      <c r="H25" s="572"/>
      <c r="I25" s="573"/>
    </row>
    <row r="26" spans="1:9" ht="114.75" customHeight="1" thickBot="1" x14ac:dyDescent="0.25">
      <c r="A26" s="395">
        <v>12</v>
      </c>
      <c r="B26" s="28" t="s">
        <v>33</v>
      </c>
      <c r="C26" s="568" t="s">
        <v>1373</v>
      </c>
      <c r="D26" s="569"/>
      <c r="E26" s="569"/>
      <c r="F26" s="569"/>
      <c r="G26" s="569"/>
      <c r="H26" s="569"/>
      <c r="I26" s="570"/>
    </row>
    <row r="27" spans="1:9" ht="15" customHeight="1" thickBot="1" x14ac:dyDescent="0.25">
      <c r="A27" s="502"/>
      <c r="B27" s="502"/>
      <c r="C27" s="502"/>
      <c r="D27" s="502"/>
      <c r="E27" s="502"/>
      <c r="F27" s="502"/>
      <c r="G27" s="502"/>
      <c r="H27" s="502"/>
      <c r="I27" s="4"/>
    </row>
    <row r="28" spans="1:9" ht="30" customHeight="1" x14ac:dyDescent="0.2">
      <c r="A28" s="40">
        <v>13</v>
      </c>
      <c r="B28" s="27" t="s">
        <v>34</v>
      </c>
      <c r="C28" s="571" t="s">
        <v>72</v>
      </c>
      <c r="D28" s="572"/>
      <c r="E28" s="572"/>
      <c r="F28" s="572"/>
      <c r="G28" s="572"/>
      <c r="H28" s="572"/>
      <c r="I28" s="573"/>
    </row>
    <row r="29" spans="1:9" ht="30" customHeight="1" x14ac:dyDescent="0.2">
      <c r="A29" s="393">
        <v>14</v>
      </c>
      <c r="B29" s="29" t="s">
        <v>35</v>
      </c>
      <c r="C29" s="574" t="s">
        <v>138</v>
      </c>
      <c r="D29" s="575"/>
      <c r="E29" s="575"/>
      <c r="F29" s="575"/>
      <c r="G29" s="575"/>
      <c r="H29" s="575"/>
      <c r="I29" s="576"/>
    </row>
    <row r="30" spans="1:9" ht="77.25" customHeight="1" thickBot="1" x14ac:dyDescent="0.25">
      <c r="A30" s="393">
        <v>15</v>
      </c>
      <c r="B30" s="29" t="s">
        <v>2</v>
      </c>
      <c r="C30" s="574" t="s">
        <v>139</v>
      </c>
      <c r="D30" s="575"/>
      <c r="E30" s="575"/>
      <c r="F30" s="575"/>
      <c r="G30" s="575"/>
      <c r="H30" s="575"/>
      <c r="I30" s="576"/>
    </row>
    <row r="31" spans="1:9" ht="15" customHeight="1" thickBot="1" x14ac:dyDescent="0.25">
      <c r="A31" s="502"/>
      <c r="B31" s="502"/>
      <c r="C31" s="502"/>
      <c r="D31" s="502"/>
      <c r="E31" s="502"/>
      <c r="F31" s="502"/>
      <c r="G31" s="502"/>
      <c r="H31" s="502"/>
      <c r="I31" s="502"/>
    </row>
    <row r="32" spans="1:9" ht="180" customHeight="1" x14ac:dyDescent="0.2">
      <c r="A32" s="40">
        <v>16</v>
      </c>
      <c r="B32" s="27" t="s">
        <v>10</v>
      </c>
      <c r="C32" s="541" t="s">
        <v>1971</v>
      </c>
      <c r="D32" s="541"/>
      <c r="E32" s="541"/>
      <c r="F32" s="541"/>
      <c r="G32" s="541"/>
      <c r="H32" s="541"/>
      <c r="I32" s="542"/>
    </row>
    <row r="33" spans="1:18" ht="102" customHeight="1" thickBot="1" x14ac:dyDescent="0.25">
      <c r="A33" s="395">
        <v>17</v>
      </c>
      <c r="B33" s="28" t="s">
        <v>11</v>
      </c>
      <c r="C33" s="562" t="s">
        <v>1747</v>
      </c>
      <c r="D33" s="562"/>
      <c r="E33" s="562"/>
      <c r="F33" s="562"/>
      <c r="G33" s="562"/>
      <c r="H33" s="562"/>
      <c r="I33" s="563"/>
    </row>
    <row r="34" spans="1:18" ht="15" customHeight="1" thickBot="1" x14ac:dyDescent="0.25">
      <c r="A34" s="543"/>
      <c r="B34" s="543"/>
      <c r="C34" s="543"/>
      <c r="D34" s="543"/>
      <c r="E34" s="543"/>
      <c r="F34" s="543"/>
      <c r="G34" s="543"/>
      <c r="H34" s="543"/>
      <c r="I34" s="543"/>
    </row>
    <row r="35" spans="1:18" ht="30" customHeight="1" x14ac:dyDescent="0.2">
      <c r="A35" s="40">
        <v>18</v>
      </c>
      <c r="B35" s="253" t="s">
        <v>37</v>
      </c>
      <c r="C35" s="246" t="s">
        <v>38</v>
      </c>
      <c r="D35" s="246">
        <v>2016</v>
      </c>
      <c r="E35" s="75" t="s">
        <v>39</v>
      </c>
      <c r="F35" s="75" t="s">
        <v>1368</v>
      </c>
      <c r="G35" s="246" t="s">
        <v>40</v>
      </c>
      <c r="H35" s="634">
        <v>11</v>
      </c>
      <c r="I35" s="635"/>
    </row>
    <row r="36" spans="1:18" ht="30" customHeight="1" thickBot="1" x14ac:dyDescent="0.25">
      <c r="A36" s="395">
        <v>19</v>
      </c>
      <c r="B36" s="254" t="s">
        <v>20</v>
      </c>
      <c r="C36" s="255" t="s">
        <v>38</v>
      </c>
      <c r="D36" s="256">
        <v>2016</v>
      </c>
      <c r="E36" s="257" t="s">
        <v>39</v>
      </c>
      <c r="F36" s="247" t="s">
        <v>1368</v>
      </c>
      <c r="G36" s="255" t="s">
        <v>40</v>
      </c>
      <c r="H36" s="636">
        <v>12</v>
      </c>
      <c r="I36" s="637"/>
    </row>
    <row r="37" spans="1:18" ht="15" customHeight="1" thickBot="1" x14ac:dyDescent="0.25">
      <c r="A37" s="549"/>
      <c r="B37" s="549"/>
      <c r="C37" s="549"/>
      <c r="D37" s="549"/>
      <c r="E37" s="549"/>
      <c r="F37" s="549"/>
      <c r="G37" s="549"/>
      <c r="H37" s="549"/>
      <c r="I37" s="549"/>
    </row>
    <row r="38" spans="1:18" ht="30" customHeight="1" thickBot="1" x14ac:dyDescent="0.25">
      <c r="A38" s="40">
        <v>20</v>
      </c>
      <c r="B38" s="27" t="s">
        <v>16</v>
      </c>
      <c r="C38" s="601">
        <v>112000000</v>
      </c>
      <c r="D38" s="602"/>
      <c r="E38" s="602"/>
      <c r="F38" s="602"/>
      <c r="G38" s="602"/>
      <c r="H38" s="602"/>
      <c r="I38" s="603"/>
      <c r="J38" s="74"/>
    </row>
    <row r="39" spans="1:18" ht="30" customHeight="1" x14ac:dyDescent="0.2">
      <c r="A39" s="393">
        <v>21</v>
      </c>
      <c r="B39" s="29" t="s">
        <v>17</v>
      </c>
      <c r="C39" s="546">
        <v>89600000</v>
      </c>
      <c r="D39" s="547"/>
      <c r="E39" s="547"/>
      <c r="F39" s="547"/>
      <c r="G39" s="547"/>
      <c r="H39" s="547"/>
      <c r="I39" s="548"/>
      <c r="J39" s="74"/>
    </row>
    <row r="40" spans="1:18" ht="30" customHeight="1" x14ac:dyDescent="0.2">
      <c r="A40" s="393">
        <v>22</v>
      </c>
      <c r="B40" s="29" t="s">
        <v>15</v>
      </c>
      <c r="C40" s="621">
        <v>80</v>
      </c>
      <c r="D40" s="621"/>
      <c r="E40" s="621"/>
      <c r="F40" s="621"/>
      <c r="G40" s="621"/>
      <c r="H40" s="621"/>
      <c r="I40" s="622"/>
    </row>
    <row r="41" spans="1:18" ht="30" customHeight="1" thickBot="1" x14ac:dyDescent="0.25">
      <c r="A41" s="393">
        <v>23</v>
      </c>
      <c r="B41" s="29" t="s">
        <v>115</v>
      </c>
      <c r="C41" s="554" t="s">
        <v>1666</v>
      </c>
      <c r="D41" s="554"/>
      <c r="E41" s="554"/>
      <c r="F41" s="554"/>
      <c r="G41" s="554"/>
      <c r="H41" s="554"/>
      <c r="I41" s="555"/>
    </row>
    <row r="42" spans="1:18" ht="30" customHeight="1" thickBot="1" x14ac:dyDescent="0.25">
      <c r="A42" s="395">
        <v>24</v>
      </c>
      <c r="B42" s="28" t="s">
        <v>116</v>
      </c>
      <c r="C42" s="612" t="s">
        <v>1666</v>
      </c>
      <c r="D42" s="613"/>
      <c r="E42" s="613"/>
      <c r="F42" s="613"/>
      <c r="G42" s="613"/>
      <c r="H42" s="613"/>
      <c r="I42" s="614"/>
    </row>
    <row r="43" spans="1:18" ht="15" customHeight="1" thickBot="1" x14ac:dyDescent="0.25">
      <c r="A43" s="441"/>
      <c r="B43" s="441"/>
      <c r="C43" s="441"/>
      <c r="D43" s="441"/>
      <c r="E43" s="441"/>
      <c r="F43" s="441"/>
      <c r="G43" s="441"/>
      <c r="H43" s="441"/>
      <c r="I43" s="441"/>
    </row>
    <row r="44" spans="1:18" ht="30" customHeight="1" x14ac:dyDescent="0.2">
      <c r="A44" s="538">
        <v>25</v>
      </c>
      <c r="B44" s="519" t="s">
        <v>77</v>
      </c>
      <c r="C44" s="520"/>
      <c r="D44" s="520"/>
      <c r="E44" s="520"/>
      <c r="F44" s="520"/>
      <c r="G44" s="520"/>
      <c r="H44" s="521"/>
      <c r="I44" s="12" t="s">
        <v>6</v>
      </c>
      <c r="L44" s="537"/>
      <c r="M44" s="537"/>
      <c r="N44" s="537"/>
      <c r="O44" s="537"/>
      <c r="P44" s="537"/>
      <c r="Q44" s="537"/>
      <c r="R44" s="537"/>
    </row>
    <row r="45" spans="1:18" ht="91.5" customHeight="1" x14ac:dyDescent="0.2">
      <c r="A45" s="539"/>
      <c r="B45" s="32" t="s">
        <v>80</v>
      </c>
      <c r="C45" s="556" t="s">
        <v>78</v>
      </c>
      <c r="D45" s="556"/>
      <c r="E45" s="557" t="s">
        <v>19</v>
      </c>
      <c r="F45" s="558"/>
      <c r="G45" s="397" t="s">
        <v>81</v>
      </c>
      <c r="H45" s="34" t="s">
        <v>92</v>
      </c>
      <c r="I45" s="16"/>
      <c r="L45" s="71"/>
      <c r="M45" s="71"/>
      <c r="N45" s="71"/>
      <c r="O45" s="71"/>
      <c r="P45" s="71"/>
      <c r="Q45" s="71"/>
      <c r="R45" s="71"/>
    </row>
    <row r="46" spans="1:18" ht="30" customHeight="1" x14ac:dyDescent="0.2">
      <c r="A46" s="539"/>
      <c r="B46" s="105" t="s">
        <v>140</v>
      </c>
      <c r="C46" s="494" t="s">
        <v>141</v>
      </c>
      <c r="D46" s="495"/>
      <c r="E46" s="492" t="s">
        <v>142</v>
      </c>
      <c r="F46" s="493"/>
      <c r="G46" s="399">
        <v>154400</v>
      </c>
      <c r="H46" s="604">
        <v>231666</v>
      </c>
      <c r="I46" s="605"/>
      <c r="N46" s="71"/>
      <c r="O46" s="71"/>
      <c r="P46" s="71"/>
      <c r="Q46" s="71"/>
      <c r="R46" s="71"/>
    </row>
    <row r="47" spans="1:18" ht="30" customHeight="1" x14ac:dyDescent="0.2">
      <c r="A47" s="539"/>
      <c r="B47" s="105" t="s">
        <v>143</v>
      </c>
      <c r="C47" s="494" t="s">
        <v>144</v>
      </c>
      <c r="D47" s="495"/>
      <c r="E47" s="492" t="s">
        <v>145</v>
      </c>
      <c r="F47" s="493"/>
      <c r="G47" s="399">
        <v>4</v>
      </c>
      <c r="H47" s="606">
        <v>12</v>
      </c>
      <c r="I47" s="633"/>
      <c r="N47" s="71"/>
      <c r="O47" s="71"/>
      <c r="P47" s="71"/>
      <c r="Q47" s="71"/>
      <c r="R47" s="71"/>
    </row>
    <row r="48" spans="1:18" ht="57" customHeight="1" x14ac:dyDescent="0.2">
      <c r="A48" s="539"/>
      <c r="B48" s="105" t="s">
        <v>923</v>
      </c>
      <c r="C48" s="494" t="s">
        <v>144</v>
      </c>
      <c r="D48" s="495"/>
      <c r="E48" s="492" t="s">
        <v>145</v>
      </c>
      <c r="F48" s="493"/>
      <c r="G48" s="399">
        <v>4</v>
      </c>
      <c r="H48" s="606">
        <v>12</v>
      </c>
      <c r="I48" s="633"/>
      <c r="N48" s="71"/>
      <c r="O48" s="71"/>
      <c r="P48" s="71"/>
      <c r="Q48" s="71"/>
      <c r="R48" s="71"/>
    </row>
    <row r="49" spans="1:18" ht="35.25" customHeight="1" x14ac:dyDescent="0.2">
      <c r="A49" s="539"/>
      <c r="B49" s="105" t="s">
        <v>151</v>
      </c>
      <c r="C49" s="494" t="s">
        <v>144</v>
      </c>
      <c r="D49" s="495"/>
      <c r="E49" s="492" t="s">
        <v>146</v>
      </c>
      <c r="F49" s="493"/>
      <c r="G49" s="399">
        <v>44800000</v>
      </c>
      <c r="H49" s="599">
        <v>89000000</v>
      </c>
      <c r="I49" s="600"/>
      <c r="N49" s="71"/>
      <c r="O49" s="71"/>
      <c r="P49" s="71"/>
      <c r="Q49" s="71"/>
      <c r="R49" s="71"/>
    </row>
    <row r="50" spans="1:18" ht="48" customHeight="1" x14ac:dyDescent="0.2">
      <c r="A50" s="539"/>
      <c r="B50" s="105" t="s">
        <v>147</v>
      </c>
      <c r="C50" s="494" t="s">
        <v>141</v>
      </c>
      <c r="D50" s="495"/>
      <c r="E50" s="591" t="s">
        <v>148</v>
      </c>
      <c r="F50" s="592"/>
      <c r="G50" s="399" t="s">
        <v>1270</v>
      </c>
      <c r="H50" s="594" t="s">
        <v>160</v>
      </c>
      <c r="I50" s="595"/>
      <c r="N50" s="71"/>
      <c r="O50" s="71"/>
      <c r="P50" s="71"/>
      <c r="Q50" s="71"/>
      <c r="R50" s="71"/>
    </row>
    <row r="51" spans="1:18" ht="30" customHeight="1" x14ac:dyDescent="0.2">
      <c r="A51" s="539"/>
      <c r="B51" s="105" t="s">
        <v>149</v>
      </c>
      <c r="C51" s="494" t="s">
        <v>141</v>
      </c>
      <c r="D51" s="495"/>
      <c r="E51" s="591" t="s">
        <v>148</v>
      </c>
      <c r="F51" s="592"/>
      <c r="G51" s="399" t="s">
        <v>1270</v>
      </c>
      <c r="H51" s="594" t="s">
        <v>160</v>
      </c>
      <c r="I51" s="595"/>
      <c r="N51" s="71"/>
      <c r="O51" s="71"/>
      <c r="P51" s="71"/>
      <c r="Q51" s="71"/>
      <c r="R51" s="71"/>
    </row>
    <row r="52" spans="1:18" ht="72" customHeight="1" thickBot="1" x14ac:dyDescent="0.25">
      <c r="A52" s="540"/>
      <c r="B52" s="105" t="s">
        <v>150</v>
      </c>
      <c r="C52" s="589" t="s">
        <v>144</v>
      </c>
      <c r="D52" s="590"/>
      <c r="E52" s="544" t="s">
        <v>145</v>
      </c>
      <c r="F52" s="545"/>
      <c r="G52" s="399" t="s">
        <v>1270</v>
      </c>
      <c r="H52" s="596" t="s">
        <v>160</v>
      </c>
      <c r="I52" s="597"/>
      <c r="N52" s="71"/>
      <c r="O52" s="71"/>
      <c r="P52" s="71"/>
      <c r="Q52" s="71"/>
      <c r="R52" s="71"/>
    </row>
    <row r="53" spans="1:18" ht="15" customHeight="1" thickBot="1" x14ac:dyDescent="0.25">
      <c r="A53" s="593"/>
      <c r="B53" s="593"/>
      <c r="C53" s="593"/>
      <c r="D53" s="593"/>
      <c r="E53" s="593"/>
      <c r="F53" s="593"/>
      <c r="G53" s="593"/>
      <c r="H53" s="593"/>
      <c r="N53" s="71"/>
      <c r="O53" s="71"/>
      <c r="P53" s="71"/>
      <c r="Q53" s="71"/>
      <c r="R53" s="71"/>
    </row>
    <row r="54" spans="1:18" ht="45" customHeight="1" thickBot="1" x14ac:dyDescent="0.25">
      <c r="A54" s="41">
        <v>26</v>
      </c>
      <c r="B54" s="35" t="s">
        <v>3</v>
      </c>
      <c r="C54" s="586" t="s">
        <v>55</v>
      </c>
      <c r="D54" s="586"/>
      <c r="E54" s="586"/>
      <c r="F54" s="586"/>
      <c r="G54" s="586"/>
      <c r="H54" s="586"/>
      <c r="I54" s="587"/>
      <c r="N54" s="71"/>
      <c r="O54" s="71"/>
      <c r="P54" s="71"/>
      <c r="Q54" s="71"/>
      <c r="R54" s="71"/>
    </row>
    <row r="55" spans="1:18" ht="15" customHeight="1" thickBot="1" x14ac:dyDescent="0.25">
      <c r="A55" s="588"/>
      <c r="B55" s="588"/>
      <c r="C55" s="588"/>
      <c r="D55" s="588"/>
      <c r="E55" s="588"/>
      <c r="F55" s="588"/>
      <c r="G55" s="588"/>
      <c r="H55" s="588"/>
      <c r="I55" s="588"/>
    </row>
    <row r="56" spans="1:18" ht="45" customHeight="1" thickBot="1" x14ac:dyDescent="0.25">
      <c r="A56" s="41">
        <v>27</v>
      </c>
      <c r="B56" s="35" t="s">
        <v>18</v>
      </c>
      <c r="C56" s="586" t="s">
        <v>118</v>
      </c>
      <c r="D56" s="586"/>
      <c r="E56" s="586"/>
      <c r="F56" s="586"/>
      <c r="G56" s="586"/>
      <c r="H56" s="586"/>
      <c r="I56" s="587"/>
    </row>
    <row r="57" spans="1:18" ht="15" customHeight="1" x14ac:dyDescent="0.2"/>
    <row r="59" spans="1:18" x14ac:dyDescent="0.2">
      <c r="L59" s="1" t="s">
        <v>82</v>
      </c>
      <c r="M59" s="1" t="s">
        <v>56</v>
      </c>
    </row>
    <row r="60" spans="1:18" x14ac:dyDescent="0.2">
      <c r="L60" s="1" t="s">
        <v>55</v>
      </c>
      <c r="M60" s="1" t="s">
        <v>57</v>
      </c>
      <c r="N60" s="1" t="s">
        <v>72</v>
      </c>
    </row>
    <row r="61" spans="1:18" x14ac:dyDescent="0.2">
      <c r="M61" s="1" t="s">
        <v>58</v>
      </c>
      <c r="N61" s="1" t="s">
        <v>73</v>
      </c>
    </row>
    <row r="62" spans="1:18" x14ac:dyDescent="0.2">
      <c r="M62" s="1" t="s">
        <v>59</v>
      </c>
    </row>
    <row r="63" spans="1:18" x14ac:dyDescent="0.2">
      <c r="M63" s="1" t="s">
        <v>60</v>
      </c>
    </row>
    <row r="64" spans="1:18" x14ac:dyDescent="0.2">
      <c r="M64" s="1" t="s">
        <v>61</v>
      </c>
    </row>
    <row r="65" spans="13:13" x14ac:dyDescent="0.2">
      <c r="M65" s="1" t="s">
        <v>62</v>
      </c>
    </row>
    <row r="66" spans="13:13" x14ac:dyDescent="0.2">
      <c r="M66" s="1" t="s">
        <v>63</v>
      </c>
    </row>
    <row r="67" spans="13:13" x14ac:dyDescent="0.2">
      <c r="M67" s="1" t="s">
        <v>64</v>
      </c>
    </row>
    <row r="68" spans="13:13" x14ac:dyDescent="0.2">
      <c r="M68" s="1" t="s">
        <v>65</v>
      </c>
    </row>
    <row r="69" spans="13:13" x14ac:dyDescent="0.2">
      <c r="M69" s="1" t="s">
        <v>66</v>
      </c>
    </row>
    <row r="70" spans="13:13" x14ac:dyDescent="0.2">
      <c r="M70" s="1" t="s">
        <v>67</v>
      </c>
    </row>
    <row r="71" spans="13:13" x14ac:dyDescent="0.2">
      <c r="M71" s="1" t="s">
        <v>68</v>
      </c>
    </row>
    <row r="72" spans="13:13" x14ac:dyDescent="0.2">
      <c r="M72" s="1" t="s">
        <v>69</v>
      </c>
    </row>
    <row r="73" spans="13:13" x14ac:dyDescent="0.2">
      <c r="M73" s="1" t="s">
        <v>70</v>
      </c>
    </row>
    <row r="74" spans="13:13" x14ac:dyDescent="0.2">
      <c r="M74" s="1" t="s">
        <v>71</v>
      </c>
    </row>
  </sheetData>
  <mergeCells count="88">
    <mergeCell ref="B5:D5"/>
    <mergeCell ref="E5:I5"/>
    <mergeCell ref="A1:I1"/>
    <mergeCell ref="B2:E2"/>
    <mergeCell ref="F2:I2"/>
    <mergeCell ref="A3:I3"/>
    <mergeCell ref="A4:I4"/>
    <mergeCell ref="B6:D6"/>
    <mergeCell ref="E6:I6"/>
    <mergeCell ref="B7:D7"/>
    <mergeCell ref="E7:I7"/>
    <mergeCell ref="B8:D8"/>
    <mergeCell ref="E8:I8"/>
    <mergeCell ref="A13:A16"/>
    <mergeCell ref="B13:B16"/>
    <mergeCell ref="C13:I13"/>
    <mergeCell ref="C15:I15"/>
    <mergeCell ref="C16:I16"/>
    <mergeCell ref="C14:H14"/>
    <mergeCell ref="B9:D9"/>
    <mergeCell ref="E9:I9"/>
    <mergeCell ref="A10:I10"/>
    <mergeCell ref="A11:I11"/>
    <mergeCell ref="C12:H12"/>
    <mergeCell ref="C17:I17"/>
    <mergeCell ref="A18:A23"/>
    <mergeCell ref="B18:B23"/>
    <mergeCell ref="C18:H18"/>
    <mergeCell ref="C19:D19"/>
    <mergeCell ref="E19:I19"/>
    <mergeCell ref="C20:D20"/>
    <mergeCell ref="C29:I29"/>
    <mergeCell ref="E20:I20"/>
    <mergeCell ref="C21:D21"/>
    <mergeCell ref="E21:I21"/>
    <mergeCell ref="C22:D22"/>
    <mergeCell ref="E22:I22"/>
    <mergeCell ref="C23:D23"/>
    <mergeCell ref="E23:I23"/>
    <mergeCell ref="A24:H24"/>
    <mergeCell ref="C25:I25"/>
    <mergeCell ref="C26:I26"/>
    <mergeCell ref="A27:H27"/>
    <mergeCell ref="C28:I28"/>
    <mergeCell ref="C41:I41"/>
    <mergeCell ref="C30:I30"/>
    <mergeCell ref="A31:I31"/>
    <mergeCell ref="C32:I32"/>
    <mergeCell ref="C33:I33"/>
    <mergeCell ref="A34:I34"/>
    <mergeCell ref="H35:I35"/>
    <mergeCell ref="H36:I36"/>
    <mergeCell ref="A37:I37"/>
    <mergeCell ref="C38:I38"/>
    <mergeCell ref="C39:I39"/>
    <mergeCell ref="C40:I40"/>
    <mergeCell ref="C42:I42"/>
    <mergeCell ref="A43:I43"/>
    <mergeCell ref="A44:A52"/>
    <mergeCell ref="B44:H44"/>
    <mergeCell ref="L44:R44"/>
    <mergeCell ref="C45:D45"/>
    <mergeCell ref="E45:F45"/>
    <mergeCell ref="C46:D46"/>
    <mergeCell ref="E46:F46"/>
    <mergeCell ref="H46:I46"/>
    <mergeCell ref="C47:D47"/>
    <mergeCell ref="E47:F47"/>
    <mergeCell ref="H47:I47"/>
    <mergeCell ref="C48:D48"/>
    <mergeCell ref="E48:F48"/>
    <mergeCell ref="H48:I48"/>
    <mergeCell ref="C50:D50"/>
    <mergeCell ref="E50:F50"/>
    <mergeCell ref="H50:I50"/>
    <mergeCell ref="C49:D49"/>
    <mergeCell ref="E49:F49"/>
    <mergeCell ref="H49:I49"/>
    <mergeCell ref="A53:H53"/>
    <mergeCell ref="C54:I54"/>
    <mergeCell ref="A55:I55"/>
    <mergeCell ref="C56:I56"/>
    <mergeCell ref="C51:D51"/>
    <mergeCell ref="E51:F51"/>
    <mergeCell ref="H51:I51"/>
    <mergeCell ref="C52:D52"/>
    <mergeCell ref="E52:F52"/>
    <mergeCell ref="H52:I52"/>
  </mergeCells>
  <conditionalFormatting sqref="E36">
    <cfRule type="containsText" dxfId="39" priority="6" operator="containsText" text="miesiąc">
      <formula>NOT(ISERROR(SEARCH("miesiąc",E36)))</formula>
    </cfRule>
  </conditionalFormatting>
  <conditionalFormatting sqref="C23">
    <cfRule type="expression" dxfId="38" priority="5">
      <formula>$D21="ogólnopolski"</formula>
    </cfRule>
  </conditionalFormatting>
  <conditionalFormatting sqref="E21:I21">
    <cfRule type="expression" dxfId="37" priority="4">
      <formula>#REF!&lt;&gt;"regionalny"</formula>
    </cfRule>
  </conditionalFormatting>
  <conditionalFormatting sqref="E19">
    <cfRule type="expression" dxfId="36" priority="3">
      <formula>#REF!&lt;&gt;"regionalny"</formula>
    </cfRule>
  </conditionalFormatting>
  <conditionalFormatting sqref="E20">
    <cfRule type="expression" dxfId="35" priority="2">
      <formula>#REF!&lt;&gt;"regionalny"</formula>
    </cfRule>
  </conditionalFormatting>
  <conditionalFormatting sqref="E22:I22">
    <cfRule type="expression" dxfId="34" priority="1">
      <formula>#REF!&lt;&gt;"regionalny"</formula>
    </cfRule>
  </conditionalFormatting>
  <dataValidations count="9">
    <dataValidation type="list" allowBlank="1" showInputMessage="1" showErrorMessage="1" prompt="wybierz Cel Tematyczny" sqref="C29:I29">
      <formula1>CT</formula1>
    </dataValidation>
    <dataValidation type="list" allowBlank="1" showInputMessage="1" showErrorMessage="1" prompt="wybierz fundusz" sqref="C28:I28">
      <formula1>fundusz</formula1>
    </dataValidation>
    <dataValidation type="list" allowBlank="1" showInputMessage="1" showErrorMessage="1" prompt="wybierz narzędzie PP" sqref="C26:I26">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0:I30">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54">
      <formula1>$L$59:$L$60</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s>
  <pageMargins left="0.70866141732283472" right="0.70866141732283472" top="0.74803149606299213" bottom="0.74803149606299213" header="0.31496062992125984" footer="0.31496062992125984"/>
  <pageSetup paperSize="9" scale="82" fitToHeight="0" orientation="portrait" cellComments="asDisplayed" r:id="rId1"/>
  <rowBreaks count="2" manualBreakCount="2">
    <brk id="23" max="8" man="1"/>
    <brk id="42" max="8" man="1"/>
  </rowBreaks>
  <colBreaks count="1" manualBreakCount="1">
    <brk id="8" max="5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44"/>
  <sheetViews>
    <sheetView view="pageBreakPreview" topLeftCell="A4" zoomScale="85" zoomScaleNormal="100" zoomScaleSheetLayoutView="85" workbookViewId="0">
      <selection activeCell="B11" sqref="B11:C11"/>
    </sheetView>
  </sheetViews>
  <sheetFormatPr defaultRowHeight="12.75" x14ac:dyDescent="0.2"/>
  <cols>
    <col min="1" max="1" width="5.140625" style="2" customWidth="1"/>
    <col min="2" max="2" width="64.5703125" style="1" customWidth="1"/>
    <col min="3" max="4" width="23.28515625" style="1" customWidth="1"/>
    <col min="5" max="5" width="103.85546875" style="1" customWidth="1"/>
    <col min="6" max="16384" width="9.140625" style="1"/>
  </cols>
  <sheetData>
    <row r="1" spans="1:5" ht="30" customHeight="1" thickBot="1" x14ac:dyDescent="0.3">
      <c r="A1" s="641" t="s">
        <v>1904</v>
      </c>
      <c r="B1" s="642"/>
      <c r="C1" s="643"/>
      <c r="D1" s="643"/>
      <c r="E1" s="644"/>
    </row>
    <row r="2" spans="1:5" ht="94.5" customHeight="1" x14ac:dyDescent="0.2">
      <c r="A2" s="645">
        <v>1</v>
      </c>
      <c r="B2" s="347" t="s">
        <v>120</v>
      </c>
      <c r="C2" s="646" t="s">
        <v>1756</v>
      </c>
      <c r="D2" s="647"/>
      <c r="E2" s="648"/>
    </row>
    <row r="3" spans="1:5" ht="40.5" customHeight="1" thickBot="1" x14ac:dyDescent="0.25">
      <c r="A3" s="645"/>
      <c r="B3" s="347" t="s">
        <v>121</v>
      </c>
      <c r="C3" s="649" t="s">
        <v>1673</v>
      </c>
      <c r="D3" s="650"/>
      <c r="E3" s="651"/>
    </row>
    <row r="4" spans="1:5" ht="15" customHeight="1" thickBot="1" x14ac:dyDescent="0.25">
      <c r="A4" s="652"/>
      <c r="B4" s="652"/>
      <c r="C4" s="653"/>
      <c r="D4" s="653"/>
      <c r="E4" s="653"/>
    </row>
    <row r="5" spans="1:5" ht="24.95" customHeight="1" thickBot="1" x14ac:dyDescent="0.25">
      <c r="A5" s="350">
        <v>2</v>
      </c>
      <c r="B5" s="638" t="s">
        <v>84</v>
      </c>
      <c r="C5" s="639"/>
      <c r="D5" s="639"/>
      <c r="E5" s="640"/>
    </row>
    <row r="6" spans="1:5" ht="60.75" customHeight="1" x14ac:dyDescent="0.2">
      <c r="A6" s="93" t="s">
        <v>86</v>
      </c>
      <c r="B6" s="91" t="s">
        <v>94</v>
      </c>
      <c r="C6" s="91" t="s">
        <v>119</v>
      </c>
      <c r="D6" s="91" t="s">
        <v>95</v>
      </c>
      <c r="E6" s="94" t="s">
        <v>85</v>
      </c>
    </row>
    <row r="7" spans="1:5" ht="106.5" customHeight="1" x14ac:dyDescent="0.2">
      <c r="A7" s="85">
        <v>1</v>
      </c>
      <c r="B7" s="245" t="s">
        <v>1343</v>
      </c>
      <c r="C7" s="99" t="s">
        <v>1294</v>
      </c>
      <c r="D7" s="78" t="s">
        <v>1936</v>
      </c>
      <c r="E7" s="361" t="s">
        <v>1322</v>
      </c>
    </row>
    <row r="8" spans="1:5" ht="15" customHeight="1" thickBot="1" x14ac:dyDescent="0.25">
      <c r="A8" s="656"/>
      <c r="B8" s="656"/>
      <c r="C8" s="656"/>
      <c r="D8" s="656"/>
      <c r="E8" s="656"/>
    </row>
    <row r="9" spans="1:5" ht="24.95" customHeight="1" thickBot="1" x14ac:dyDescent="0.25">
      <c r="A9" s="90">
        <v>3</v>
      </c>
      <c r="B9" s="638" t="s">
        <v>87</v>
      </c>
      <c r="C9" s="639"/>
      <c r="D9" s="639"/>
      <c r="E9" s="640"/>
    </row>
    <row r="10" spans="1:5" ht="30" customHeight="1" x14ac:dyDescent="0.2">
      <c r="A10" s="83" t="s">
        <v>86</v>
      </c>
      <c r="B10" s="657" t="s">
        <v>119</v>
      </c>
      <c r="C10" s="658"/>
      <c r="D10" s="91" t="s">
        <v>95</v>
      </c>
      <c r="E10" s="84" t="s">
        <v>88</v>
      </c>
    </row>
    <row r="11" spans="1:5" ht="56.25" customHeight="1" x14ac:dyDescent="0.2">
      <c r="A11" s="85">
        <v>1</v>
      </c>
      <c r="B11" s="654" t="s">
        <v>1276</v>
      </c>
      <c r="C11" s="655"/>
      <c r="D11" s="78" t="s">
        <v>1905</v>
      </c>
      <c r="E11" s="361" t="s">
        <v>1339</v>
      </c>
    </row>
    <row r="12" spans="1:5" ht="68.25" customHeight="1" x14ac:dyDescent="0.2">
      <c r="A12" s="85">
        <v>2</v>
      </c>
      <c r="B12" s="654" t="s">
        <v>1277</v>
      </c>
      <c r="C12" s="655"/>
      <c r="D12" s="78" t="s">
        <v>1906</v>
      </c>
      <c r="E12" s="361" t="s">
        <v>1312</v>
      </c>
    </row>
    <row r="13" spans="1:5" ht="74.25" customHeight="1" x14ac:dyDescent="0.2">
      <c r="A13" s="85">
        <v>3</v>
      </c>
      <c r="B13" s="654" t="s">
        <v>1278</v>
      </c>
      <c r="C13" s="655"/>
      <c r="D13" s="78" t="s">
        <v>1907</v>
      </c>
      <c r="E13" s="361" t="s">
        <v>1328</v>
      </c>
    </row>
    <row r="14" spans="1:5" ht="74.25" customHeight="1" x14ac:dyDescent="0.2">
      <c r="A14" s="85">
        <v>4</v>
      </c>
      <c r="B14" s="654" t="s">
        <v>1341</v>
      </c>
      <c r="C14" s="655"/>
      <c r="D14" s="78" t="s">
        <v>1908</v>
      </c>
      <c r="E14" s="361" t="s">
        <v>1342</v>
      </c>
    </row>
    <row r="15" spans="1:5" ht="156.75" customHeight="1" x14ac:dyDescent="0.2">
      <c r="A15" s="85">
        <v>5</v>
      </c>
      <c r="B15" s="654" t="s">
        <v>1279</v>
      </c>
      <c r="C15" s="655"/>
      <c r="D15" s="78" t="s">
        <v>1909</v>
      </c>
      <c r="E15" s="361" t="s">
        <v>1329</v>
      </c>
    </row>
    <row r="16" spans="1:5" ht="164.25" customHeight="1" x14ac:dyDescent="0.2">
      <c r="A16" s="85">
        <v>6</v>
      </c>
      <c r="B16" s="654" t="s">
        <v>1280</v>
      </c>
      <c r="C16" s="655"/>
      <c r="D16" s="78" t="s">
        <v>1910</v>
      </c>
      <c r="E16" s="361" t="s">
        <v>1684</v>
      </c>
    </row>
    <row r="17" spans="1:5" ht="120.75" customHeight="1" x14ac:dyDescent="0.2">
      <c r="A17" s="85">
        <v>7</v>
      </c>
      <c r="B17" s="654" t="s">
        <v>1281</v>
      </c>
      <c r="C17" s="655"/>
      <c r="D17" s="78" t="s">
        <v>1911</v>
      </c>
      <c r="E17" s="361" t="s">
        <v>1313</v>
      </c>
    </row>
    <row r="18" spans="1:5" ht="66.75" customHeight="1" x14ac:dyDescent="0.2">
      <c r="A18" s="85">
        <v>8</v>
      </c>
      <c r="B18" s="654" t="s">
        <v>1282</v>
      </c>
      <c r="C18" s="655"/>
      <c r="D18" s="78" t="s">
        <v>1912</v>
      </c>
      <c r="E18" s="361" t="s">
        <v>1314</v>
      </c>
    </row>
    <row r="19" spans="1:5" ht="87.75" customHeight="1" x14ac:dyDescent="0.2">
      <c r="A19" s="85">
        <v>9</v>
      </c>
      <c r="B19" s="654" t="s">
        <v>1283</v>
      </c>
      <c r="C19" s="655"/>
      <c r="D19" s="78" t="s">
        <v>1913</v>
      </c>
      <c r="E19" s="361" t="s">
        <v>1315</v>
      </c>
    </row>
    <row r="20" spans="1:5" ht="63" customHeight="1" x14ac:dyDescent="0.2">
      <c r="A20" s="85">
        <v>10</v>
      </c>
      <c r="B20" s="654" t="s">
        <v>1284</v>
      </c>
      <c r="C20" s="655"/>
      <c r="D20" s="78" t="s">
        <v>1914</v>
      </c>
      <c r="E20" s="361" t="s">
        <v>1316</v>
      </c>
    </row>
    <row r="21" spans="1:5" ht="138" customHeight="1" x14ac:dyDescent="0.2">
      <c r="A21" s="85">
        <v>11</v>
      </c>
      <c r="B21" s="654" t="s">
        <v>1279</v>
      </c>
      <c r="C21" s="655"/>
      <c r="D21" s="78" t="s">
        <v>1915</v>
      </c>
      <c r="E21" s="361" t="s">
        <v>1330</v>
      </c>
    </row>
    <row r="22" spans="1:5" ht="107.25" customHeight="1" x14ac:dyDescent="0.2">
      <c r="A22" s="85">
        <v>12</v>
      </c>
      <c r="B22" s="654" t="s">
        <v>1285</v>
      </c>
      <c r="C22" s="655"/>
      <c r="D22" s="78" t="s">
        <v>1916</v>
      </c>
      <c r="E22" s="361" t="s">
        <v>1317</v>
      </c>
    </row>
    <row r="23" spans="1:5" ht="146.25" customHeight="1" x14ac:dyDescent="0.2">
      <c r="A23" s="85">
        <v>13</v>
      </c>
      <c r="B23" s="654" t="s">
        <v>1286</v>
      </c>
      <c r="C23" s="655"/>
      <c r="D23" s="78" t="s">
        <v>1917</v>
      </c>
      <c r="E23" s="361" t="s">
        <v>1331</v>
      </c>
    </row>
    <row r="24" spans="1:5" ht="82.5" customHeight="1" x14ac:dyDescent="0.2">
      <c r="A24" s="85">
        <v>14</v>
      </c>
      <c r="B24" s="654" t="s">
        <v>1287</v>
      </c>
      <c r="C24" s="655"/>
      <c r="D24" s="78" t="s">
        <v>1918</v>
      </c>
      <c r="E24" s="361" t="s">
        <v>1318</v>
      </c>
    </row>
    <row r="25" spans="1:5" ht="93.75" customHeight="1" x14ac:dyDescent="0.2">
      <c r="A25" s="85">
        <v>15</v>
      </c>
      <c r="B25" s="654" t="s">
        <v>1288</v>
      </c>
      <c r="C25" s="655"/>
      <c r="D25" s="78" t="s">
        <v>1919</v>
      </c>
      <c r="E25" s="361" t="s">
        <v>1332</v>
      </c>
    </row>
    <row r="26" spans="1:5" ht="156" customHeight="1" x14ac:dyDescent="0.2">
      <c r="A26" s="85">
        <v>16</v>
      </c>
      <c r="B26" s="654" t="s">
        <v>1289</v>
      </c>
      <c r="C26" s="655"/>
      <c r="D26" s="78" t="s">
        <v>1920</v>
      </c>
      <c r="E26" s="361" t="s">
        <v>1333</v>
      </c>
    </row>
    <row r="27" spans="1:5" ht="56.25" customHeight="1" x14ac:dyDescent="0.2">
      <c r="A27" s="85">
        <v>17</v>
      </c>
      <c r="B27" s="654" t="s">
        <v>1290</v>
      </c>
      <c r="C27" s="655"/>
      <c r="D27" s="78" t="s">
        <v>1921</v>
      </c>
      <c r="E27" s="361" t="s">
        <v>1319</v>
      </c>
    </row>
    <row r="28" spans="1:5" ht="211.5" customHeight="1" x14ac:dyDescent="0.2">
      <c r="A28" s="85">
        <v>18</v>
      </c>
      <c r="B28" s="654" t="s">
        <v>1291</v>
      </c>
      <c r="C28" s="655"/>
      <c r="D28" s="78" t="s">
        <v>1922</v>
      </c>
      <c r="E28" s="361" t="s">
        <v>1320</v>
      </c>
    </row>
    <row r="29" spans="1:5" ht="136.5" customHeight="1" x14ac:dyDescent="0.2">
      <c r="A29" s="85">
        <v>19</v>
      </c>
      <c r="B29" s="654" t="s">
        <v>1292</v>
      </c>
      <c r="C29" s="655"/>
      <c r="D29" s="78" t="s">
        <v>1923</v>
      </c>
      <c r="E29" s="361" t="s">
        <v>1321</v>
      </c>
    </row>
    <row r="30" spans="1:5" ht="221.25" customHeight="1" x14ac:dyDescent="0.2">
      <c r="A30" s="85">
        <v>20</v>
      </c>
      <c r="B30" s="654" t="s">
        <v>1293</v>
      </c>
      <c r="C30" s="655"/>
      <c r="D30" s="78" t="s">
        <v>1924</v>
      </c>
      <c r="E30" s="361" t="s">
        <v>1334</v>
      </c>
    </row>
    <row r="31" spans="1:5" ht="78.75" customHeight="1" x14ac:dyDescent="0.2">
      <c r="A31" s="85">
        <v>21</v>
      </c>
      <c r="B31" s="654" t="s">
        <v>1295</v>
      </c>
      <c r="C31" s="655"/>
      <c r="D31" s="78" t="s">
        <v>1925</v>
      </c>
      <c r="E31" s="361" t="s">
        <v>1323</v>
      </c>
    </row>
    <row r="32" spans="1:5" ht="81" customHeight="1" x14ac:dyDescent="0.2">
      <c r="A32" s="85">
        <v>22</v>
      </c>
      <c r="B32" s="654" t="s">
        <v>1325</v>
      </c>
      <c r="C32" s="655"/>
      <c r="D32" s="78" t="s">
        <v>1926</v>
      </c>
      <c r="E32" s="361" t="s">
        <v>1335</v>
      </c>
    </row>
    <row r="33" spans="1:5" ht="82.5" customHeight="1" x14ac:dyDescent="0.2">
      <c r="A33" s="85">
        <v>23</v>
      </c>
      <c r="B33" s="654" t="s">
        <v>1296</v>
      </c>
      <c r="C33" s="659"/>
      <c r="D33" s="420" t="s">
        <v>1927</v>
      </c>
      <c r="E33" s="421" t="s">
        <v>1324</v>
      </c>
    </row>
    <row r="34" spans="1:5" ht="30" customHeight="1" x14ac:dyDescent="0.2"/>
    <row r="35" spans="1:5" ht="30" customHeight="1" x14ac:dyDescent="0.2"/>
    <row r="36" spans="1:5" ht="30" customHeight="1" x14ac:dyDescent="0.2"/>
    <row r="37" spans="1:5" ht="30" customHeight="1" x14ac:dyDescent="0.2"/>
    <row r="38" spans="1:5" ht="30" customHeight="1" x14ac:dyDescent="0.2"/>
    <row r="39" spans="1:5" s="2" customFormat="1" ht="30" customHeight="1" x14ac:dyDescent="0.2">
      <c r="B39" s="1"/>
      <c r="C39" s="1"/>
      <c r="D39" s="1"/>
      <c r="E39" s="1"/>
    </row>
    <row r="40" spans="1:5" s="2" customFormat="1" ht="30" customHeight="1" x14ac:dyDescent="0.2">
      <c r="B40" s="1"/>
      <c r="C40" s="1"/>
      <c r="D40" s="1"/>
      <c r="E40" s="1"/>
    </row>
    <row r="41" spans="1:5" s="2" customFormat="1" ht="30" customHeight="1" x14ac:dyDescent="0.2">
      <c r="B41" s="1"/>
      <c r="C41" s="1"/>
      <c r="D41" s="1"/>
      <c r="E41" s="1"/>
    </row>
    <row r="42" spans="1:5" s="2" customFormat="1" ht="30" customHeight="1" x14ac:dyDescent="0.2">
      <c r="B42" s="1"/>
      <c r="C42" s="1"/>
      <c r="D42" s="1"/>
      <c r="E42" s="1"/>
    </row>
    <row r="43" spans="1:5" s="2" customFormat="1" ht="30" customHeight="1" x14ac:dyDescent="0.2">
      <c r="B43" s="1"/>
      <c r="C43" s="1"/>
      <c r="D43" s="1"/>
      <c r="E43" s="1"/>
    </row>
    <row r="44" spans="1:5" s="2" customFormat="1" ht="30" customHeight="1" x14ac:dyDescent="0.2">
      <c r="B44" s="1"/>
      <c r="C44" s="1"/>
      <c r="D44" s="1"/>
      <c r="E44" s="1"/>
    </row>
  </sheetData>
  <mergeCells count="32">
    <mergeCell ref="B32:C32"/>
    <mergeCell ref="B33:C33"/>
    <mergeCell ref="B14:C14"/>
    <mergeCell ref="B27:C27"/>
    <mergeCell ref="B28:C28"/>
    <mergeCell ref="B29:C29"/>
    <mergeCell ref="B30:C30"/>
    <mergeCell ref="B31:C31"/>
    <mergeCell ref="B21:C21"/>
    <mergeCell ref="B22:C22"/>
    <mergeCell ref="B23:C23"/>
    <mergeCell ref="B24:C24"/>
    <mergeCell ref="B25:C25"/>
    <mergeCell ref="B26:C26"/>
    <mergeCell ref="B15:C15"/>
    <mergeCell ref="B16:C16"/>
    <mergeCell ref="B17:C17"/>
    <mergeCell ref="B18:C18"/>
    <mergeCell ref="B19:C19"/>
    <mergeCell ref="B20:C20"/>
    <mergeCell ref="A8:E8"/>
    <mergeCell ref="B9:E9"/>
    <mergeCell ref="B10:C10"/>
    <mergeCell ref="B11:C11"/>
    <mergeCell ref="B12:C12"/>
    <mergeCell ref="B13:C13"/>
    <mergeCell ref="B5:E5"/>
    <mergeCell ref="A1:E1"/>
    <mergeCell ref="A2:A3"/>
    <mergeCell ref="C2:E2"/>
    <mergeCell ref="C3:E3"/>
    <mergeCell ref="A4:E4"/>
  </mergeCells>
  <pageMargins left="0.70866141732283472" right="0.70866141732283472" top="0.74803149606299213" bottom="0.74803149606299213" header="0.31496062992125984" footer="0.31496062992125984"/>
  <pageSetup paperSize="9" scale="39" fitToHeight="0" orientation="portrait" cellComments="asDisplayed" r:id="rId1"/>
  <rowBreaks count="1" manualBreakCount="1">
    <brk id="8"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2"/>
  <sheetViews>
    <sheetView view="pageBreakPreview" zoomScale="85" zoomScaleNormal="100" zoomScaleSheetLayoutView="85" workbookViewId="0">
      <selection activeCell="A15" sqref="A15:A16"/>
    </sheetView>
  </sheetViews>
  <sheetFormatPr defaultRowHeight="12.75" x14ac:dyDescent="0.2"/>
  <cols>
    <col min="1" max="1" width="5.140625" style="2" customWidth="1"/>
    <col min="2" max="2" width="64.5703125" style="1" customWidth="1"/>
    <col min="3" max="4" width="23.28515625" style="1" customWidth="1"/>
    <col min="5" max="5" width="103.85546875" style="1" customWidth="1"/>
    <col min="6" max="16384" width="9.140625" style="1"/>
  </cols>
  <sheetData>
    <row r="1" spans="1:5" ht="30" customHeight="1" thickBot="1" x14ac:dyDescent="0.3">
      <c r="A1" s="660" t="s">
        <v>1347</v>
      </c>
      <c r="B1" s="643"/>
      <c r="C1" s="643"/>
      <c r="D1" s="643"/>
      <c r="E1" s="644"/>
    </row>
    <row r="2" spans="1:5" ht="94.5" customHeight="1" x14ac:dyDescent="0.2">
      <c r="A2" s="661">
        <v>1</v>
      </c>
      <c r="B2" s="81" t="s">
        <v>120</v>
      </c>
      <c r="C2" s="646" t="s">
        <v>1757</v>
      </c>
      <c r="D2" s="647"/>
      <c r="E2" s="648"/>
    </row>
    <row r="3" spans="1:5" ht="40.5" customHeight="1" thickBot="1" x14ac:dyDescent="0.25">
      <c r="A3" s="662"/>
      <c r="B3" s="82" t="s">
        <v>121</v>
      </c>
      <c r="C3" s="649" t="s">
        <v>1673</v>
      </c>
      <c r="D3" s="650"/>
      <c r="E3" s="651"/>
    </row>
    <row r="4" spans="1:5" ht="15" customHeight="1" thickBot="1" x14ac:dyDescent="0.25">
      <c r="A4" s="653"/>
      <c r="B4" s="653"/>
      <c r="C4" s="653"/>
      <c r="D4" s="653"/>
      <c r="E4" s="653"/>
    </row>
    <row r="5" spans="1:5" ht="24.95" customHeight="1" thickBot="1" x14ac:dyDescent="0.25">
      <c r="A5" s="350">
        <v>2</v>
      </c>
      <c r="B5" s="638" t="s">
        <v>84</v>
      </c>
      <c r="C5" s="639"/>
      <c r="D5" s="639"/>
      <c r="E5" s="640"/>
    </row>
    <row r="6" spans="1:5" ht="60.75" customHeight="1" x14ac:dyDescent="0.2">
      <c r="A6" s="93" t="s">
        <v>86</v>
      </c>
      <c r="B6" s="91" t="s">
        <v>94</v>
      </c>
      <c r="C6" s="91" t="s">
        <v>119</v>
      </c>
      <c r="D6" s="91" t="s">
        <v>95</v>
      </c>
      <c r="E6" s="94" t="s">
        <v>85</v>
      </c>
    </row>
    <row r="7" spans="1:5" ht="18.75" customHeight="1" x14ac:dyDescent="0.2">
      <c r="A7" s="339">
        <v>1</v>
      </c>
      <c r="B7" s="331"/>
      <c r="C7" s="356"/>
      <c r="D7" s="356"/>
      <c r="E7" s="340"/>
    </row>
    <row r="8" spans="1:5" ht="15" customHeight="1" thickBot="1" x14ac:dyDescent="0.25">
      <c r="A8" s="665"/>
      <c r="B8" s="665"/>
      <c r="C8" s="665"/>
      <c r="D8" s="665"/>
      <c r="E8" s="665"/>
    </row>
    <row r="9" spans="1:5" ht="24.95" customHeight="1" thickBot="1" x14ac:dyDescent="0.25">
      <c r="A9" s="90">
        <v>3</v>
      </c>
      <c r="B9" s="638" t="s">
        <v>87</v>
      </c>
      <c r="C9" s="639"/>
      <c r="D9" s="639"/>
      <c r="E9" s="640"/>
    </row>
    <row r="10" spans="1:5" ht="30" customHeight="1" x14ac:dyDescent="0.2">
      <c r="A10" s="83" t="s">
        <v>86</v>
      </c>
      <c r="B10" s="666" t="s">
        <v>119</v>
      </c>
      <c r="C10" s="666"/>
      <c r="D10" s="91" t="s">
        <v>95</v>
      </c>
      <c r="E10" s="84" t="s">
        <v>88</v>
      </c>
    </row>
    <row r="11" spans="1:5" ht="144" customHeight="1" thickBot="1" x14ac:dyDescent="0.25">
      <c r="A11" s="422">
        <v>1</v>
      </c>
      <c r="B11" s="663" t="s">
        <v>1657</v>
      </c>
      <c r="C11" s="664"/>
      <c r="D11" s="423" t="s">
        <v>1903</v>
      </c>
      <c r="E11" s="424" t="s">
        <v>1674</v>
      </c>
    </row>
    <row r="12" spans="1:5" ht="30" customHeight="1" x14ac:dyDescent="0.2"/>
    <row r="13" spans="1:5" ht="30" customHeight="1" x14ac:dyDescent="0.2"/>
    <row r="14" spans="1:5" ht="30" customHeight="1" x14ac:dyDescent="0.2"/>
    <row r="15" spans="1:5" ht="30" customHeight="1" x14ac:dyDescent="0.2"/>
    <row r="16" spans="1:5" ht="30" customHeight="1" x14ac:dyDescent="0.2"/>
    <row r="17" spans="2:5" s="2" customFormat="1" ht="30" customHeight="1" x14ac:dyDescent="0.2">
      <c r="B17" s="1"/>
      <c r="C17" s="1"/>
      <c r="D17" s="1"/>
      <c r="E17" s="1"/>
    </row>
    <row r="18" spans="2:5" s="2" customFormat="1" ht="30" customHeight="1" x14ac:dyDescent="0.2">
      <c r="B18" s="1"/>
      <c r="C18" s="1"/>
      <c r="D18" s="1"/>
      <c r="E18" s="1"/>
    </row>
    <row r="19" spans="2:5" s="2" customFormat="1" ht="30" customHeight="1" x14ac:dyDescent="0.2">
      <c r="B19" s="1"/>
      <c r="C19" s="1"/>
      <c r="D19" s="1"/>
      <c r="E19" s="1"/>
    </row>
    <row r="20" spans="2:5" s="2" customFormat="1" ht="30" customHeight="1" x14ac:dyDescent="0.2">
      <c r="B20" s="1"/>
      <c r="C20" s="1"/>
      <c r="D20" s="1"/>
      <c r="E20" s="1"/>
    </row>
    <row r="21" spans="2:5" s="2" customFormat="1" ht="30" customHeight="1" x14ac:dyDescent="0.2">
      <c r="B21" s="1"/>
      <c r="C21" s="1"/>
      <c r="D21" s="1"/>
      <c r="E21" s="1"/>
    </row>
    <row r="22" spans="2:5" s="2" customFormat="1" ht="30" customHeight="1" x14ac:dyDescent="0.2">
      <c r="B22" s="1"/>
      <c r="C22" s="1"/>
      <c r="D22" s="1"/>
      <c r="E22" s="1"/>
    </row>
  </sheetData>
  <mergeCells count="10">
    <mergeCell ref="B11:C11"/>
    <mergeCell ref="A8:E8"/>
    <mergeCell ref="B9:E9"/>
    <mergeCell ref="B10:C10"/>
    <mergeCell ref="B5:E5"/>
    <mergeCell ref="A1:E1"/>
    <mergeCell ref="A2:A3"/>
    <mergeCell ref="C2:E2"/>
    <mergeCell ref="C3:E3"/>
    <mergeCell ref="A4:E4"/>
  </mergeCells>
  <pageMargins left="0.70866141732283472" right="0.70866141732283472" top="0.74803149606299213" bottom="0.74803149606299213" header="0.31496062992125984" footer="0.31496062992125984"/>
  <pageSetup paperSize="9" scale="39" fitToHeight="0"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9"/>
  <sheetViews>
    <sheetView view="pageBreakPreview" topLeftCell="A4" zoomScale="85" zoomScaleNormal="100" zoomScaleSheetLayoutView="85" workbookViewId="0">
      <selection activeCell="D21" sqref="D21"/>
    </sheetView>
  </sheetViews>
  <sheetFormatPr defaultRowHeight="12.75" x14ac:dyDescent="0.2"/>
  <cols>
    <col min="1" max="1" width="5.140625" style="2" customWidth="1"/>
    <col min="2" max="2" width="64.5703125" style="1" customWidth="1"/>
    <col min="3" max="4" width="23.28515625" style="1" customWidth="1"/>
    <col min="5" max="5" width="103.85546875" style="1" customWidth="1"/>
    <col min="6" max="16384" width="9.140625" style="1"/>
  </cols>
  <sheetData>
    <row r="1" spans="1:5" ht="30" customHeight="1" thickBot="1" x14ac:dyDescent="0.3">
      <c r="A1" s="660" t="s">
        <v>1348</v>
      </c>
      <c r="B1" s="643"/>
      <c r="C1" s="643"/>
      <c r="D1" s="643"/>
      <c r="E1" s="644"/>
    </row>
    <row r="2" spans="1:5" ht="94.5" customHeight="1" x14ac:dyDescent="0.2">
      <c r="A2" s="661">
        <v>1</v>
      </c>
      <c r="B2" s="81" t="s">
        <v>120</v>
      </c>
      <c r="C2" s="646" t="s">
        <v>1757</v>
      </c>
      <c r="D2" s="647"/>
      <c r="E2" s="648"/>
    </row>
    <row r="3" spans="1:5" ht="40.5" customHeight="1" thickBot="1" x14ac:dyDescent="0.25">
      <c r="A3" s="662"/>
      <c r="B3" s="82" t="s">
        <v>121</v>
      </c>
      <c r="C3" s="649" t="s">
        <v>1673</v>
      </c>
      <c r="D3" s="650"/>
      <c r="E3" s="651"/>
    </row>
    <row r="4" spans="1:5" ht="15" customHeight="1" thickBot="1" x14ac:dyDescent="0.25">
      <c r="A4" s="653"/>
      <c r="B4" s="653"/>
      <c r="C4" s="653"/>
      <c r="D4" s="653"/>
      <c r="E4" s="653"/>
    </row>
    <row r="5" spans="1:5" ht="24.95" customHeight="1" thickBot="1" x14ac:dyDescent="0.25">
      <c r="A5" s="350">
        <v>2</v>
      </c>
      <c r="B5" s="638" t="s">
        <v>84</v>
      </c>
      <c r="C5" s="639"/>
      <c r="D5" s="639"/>
      <c r="E5" s="640"/>
    </row>
    <row r="6" spans="1:5" ht="60.75" customHeight="1" x14ac:dyDescent="0.2">
      <c r="A6" s="93" t="s">
        <v>86</v>
      </c>
      <c r="B6" s="91" t="s">
        <v>94</v>
      </c>
      <c r="C6" s="91" t="s">
        <v>119</v>
      </c>
      <c r="D6" s="91" t="s">
        <v>95</v>
      </c>
      <c r="E6" s="94" t="s">
        <v>85</v>
      </c>
    </row>
    <row r="7" spans="1:5" ht="90.75" customHeight="1" x14ac:dyDescent="0.2">
      <c r="A7" s="95">
        <v>1</v>
      </c>
      <c r="B7" s="76" t="s">
        <v>1250</v>
      </c>
      <c r="C7" s="58" t="s">
        <v>127</v>
      </c>
      <c r="D7" s="57" t="s">
        <v>1893</v>
      </c>
      <c r="E7" s="333" t="s">
        <v>1326</v>
      </c>
    </row>
    <row r="8" spans="1:5" ht="54.75" customHeight="1" x14ac:dyDescent="0.2">
      <c r="A8" s="95">
        <v>2</v>
      </c>
      <c r="B8" s="76" t="s">
        <v>1251</v>
      </c>
      <c r="C8" s="58" t="s">
        <v>128</v>
      </c>
      <c r="D8" s="57" t="s">
        <v>1894</v>
      </c>
      <c r="E8" s="333" t="s">
        <v>1327</v>
      </c>
    </row>
    <row r="9" spans="1:5" ht="51.75" customHeight="1" x14ac:dyDescent="0.2">
      <c r="A9" s="95">
        <f t="shared" ref="A9:A13" si="0">A8+1</f>
        <v>3</v>
      </c>
      <c r="B9" s="76" t="s">
        <v>1252</v>
      </c>
      <c r="C9" s="58" t="s">
        <v>129</v>
      </c>
      <c r="D9" s="57" t="s">
        <v>1895</v>
      </c>
      <c r="E9" s="333" t="s">
        <v>1299</v>
      </c>
    </row>
    <row r="10" spans="1:5" ht="59.25" customHeight="1" x14ac:dyDescent="0.2">
      <c r="A10" s="95">
        <f t="shared" si="0"/>
        <v>4</v>
      </c>
      <c r="B10" s="76" t="s">
        <v>1252</v>
      </c>
      <c r="C10" s="58" t="s">
        <v>130</v>
      </c>
      <c r="D10" s="57" t="s">
        <v>1896</v>
      </c>
      <c r="E10" s="333" t="s">
        <v>1300</v>
      </c>
    </row>
    <row r="11" spans="1:5" ht="59.25" customHeight="1" x14ac:dyDescent="0.2">
      <c r="A11" s="95">
        <f t="shared" si="0"/>
        <v>5</v>
      </c>
      <c r="B11" s="76" t="s">
        <v>1252</v>
      </c>
      <c r="C11" s="58" t="s">
        <v>131</v>
      </c>
      <c r="D11" s="57" t="s">
        <v>1897</v>
      </c>
      <c r="E11" s="333" t="s">
        <v>1301</v>
      </c>
    </row>
    <row r="12" spans="1:5" ht="57.75" customHeight="1" x14ac:dyDescent="0.2">
      <c r="A12" s="95">
        <f t="shared" si="0"/>
        <v>6</v>
      </c>
      <c r="B12" s="76" t="s">
        <v>1252</v>
      </c>
      <c r="C12" s="58" t="s">
        <v>132</v>
      </c>
      <c r="D12" s="57" t="s">
        <v>1898</v>
      </c>
      <c r="E12" s="333" t="s">
        <v>1302</v>
      </c>
    </row>
    <row r="13" spans="1:5" ht="75" customHeight="1" x14ac:dyDescent="0.2">
      <c r="A13" s="95">
        <f t="shared" si="0"/>
        <v>7</v>
      </c>
      <c r="B13" s="76" t="s">
        <v>1297</v>
      </c>
      <c r="C13" s="58" t="s">
        <v>133</v>
      </c>
      <c r="D13" s="57" t="s">
        <v>1899</v>
      </c>
      <c r="E13" s="333" t="s">
        <v>1271</v>
      </c>
    </row>
    <row r="14" spans="1:5" ht="15" customHeight="1" thickBot="1" x14ac:dyDescent="0.25">
      <c r="A14" s="665"/>
      <c r="B14" s="665"/>
      <c r="C14" s="665"/>
      <c r="D14" s="665"/>
      <c r="E14" s="665"/>
    </row>
    <row r="15" spans="1:5" ht="24.95" customHeight="1" thickBot="1" x14ac:dyDescent="0.25">
      <c r="A15" s="90">
        <v>3</v>
      </c>
      <c r="B15" s="638" t="s">
        <v>87</v>
      </c>
      <c r="C15" s="639"/>
      <c r="D15" s="639"/>
      <c r="E15" s="640"/>
    </row>
    <row r="16" spans="1:5" ht="30" customHeight="1" x14ac:dyDescent="0.2">
      <c r="A16" s="83" t="s">
        <v>86</v>
      </c>
      <c r="B16" s="666" t="s">
        <v>119</v>
      </c>
      <c r="C16" s="666"/>
      <c r="D16" s="91" t="s">
        <v>95</v>
      </c>
      <c r="E16" s="84" t="s">
        <v>88</v>
      </c>
    </row>
    <row r="17" spans="1:5" ht="51.75" customHeight="1" x14ac:dyDescent="0.2">
      <c r="A17" s="85">
        <v>1</v>
      </c>
      <c r="B17" s="654" t="s">
        <v>134</v>
      </c>
      <c r="C17" s="655"/>
      <c r="D17" s="78" t="s">
        <v>1900</v>
      </c>
      <c r="E17" s="361" t="s">
        <v>1310</v>
      </c>
    </row>
    <row r="18" spans="1:5" ht="55.5" customHeight="1" x14ac:dyDescent="0.2">
      <c r="A18" s="85">
        <v>2</v>
      </c>
      <c r="B18" s="667" t="s">
        <v>1267</v>
      </c>
      <c r="C18" s="668"/>
      <c r="D18" s="78" t="s">
        <v>1901</v>
      </c>
      <c r="E18" s="361" t="s">
        <v>1311</v>
      </c>
    </row>
    <row r="19" spans="1:5" ht="83.25" customHeight="1" x14ac:dyDescent="0.2">
      <c r="A19" s="95">
        <f>A18+1</f>
        <v>3</v>
      </c>
      <c r="B19" s="654" t="s">
        <v>1344</v>
      </c>
      <c r="C19" s="496"/>
      <c r="D19" s="57" t="s">
        <v>1902</v>
      </c>
      <c r="E19" s="333" t="s">
        <v>1308</v>
      </c>
    </row>
    <row r="20" spans="1:5" ht="30" customHeight="1" x14ac:dyDescent="0.2"/>
    <row r="21" spans="1:5" ht="30" customHeight="1" x14ac:dyDescent="0.2"/>
    <row r="22" spans="1:5" ht="30" customHeight="1" x14ac:dyDescent="0.2"/>
    <row r="23" spans="1:5" ht="30" customHeight="1" x14ac:dyDescent="0.2"/>
    <row r="24" spans="1:5" s="2" customFormat="1" ht="30" customHeight="1" x14ac:dyDescent="0.2">
      <c r="B24" s="1"/>
      <c r="C24" s="1"/>
      <c r="D24" s="1"/>
      <c r="E24" s="1"/>
    </row>
    <row r="25" spans="1:5" s="2" customFormat="1" ht="30" customHeight="1" x14ac:dyDescent="0.2">
      <c r="B25" s="1"/>
      <c r="C25" s="1"/>
      <c r="D25" s="1"/>
      <c r="E25" s="1"/>
    </row>
    <row r="26" spans="1:5" s="2" customFormat="1" ht="30" customHeight="1" x14ac:dyDescent="0.2">
      <c r="B26" s="1"/>
      <c r="C26" s="1"/>
      <c r="D26" s="1"/>
      <c r="E26" s="1"/>
    </row>
    <row r="27" spans="1:5" s="2" customFormat="1" ht="30" customHeight="1" x14ac:dyDescent="0.2">
      <c r="B27" s="1"/>
      <c r="C27" s="1"/>
      <c r="D27" s="1"/>
      <c r="E27" s="1"/>
    </row>
    <row r="28" spans="1:5" s="2" customFormat="1" ht="30" customHeight="1" x14ac:dyDescent="0.2">
      <c r="B28" s="1"/>
      <c r="C28" s="1"/>
      <c r="D28" s="1"/>
      <c r="E28" s="1"/>
    </row>
    <row r="29" spans="1:5" s="2" customFormat="1" ht="30" customHeight="1" x14ac:dyDescent="0.2">
      <c r="B29" s="1"/>
      <c r="C29" s="1"/>
      <c r="D29" s="1"/>
      <c r="E29" s="1"/>
    </row>
  </sheetData>
  <mergeCells count="12">
    <mergeCell ref="B19:C19"/>
    <mergeCell ref="A1:E1"/>
    <mergeCell ref="A2:A3"/>
    <mergeCell ref="C2:E2"/>
    <mergeCell ref="C3:E3"/>
    <mergeCell ref="A4:E4"/>
    <mergeCell ref="B5:E5"/>
    <mergeCell ref="A14:E14"/>
    <mergeCell ref="B15:E15"/>
    <mergeCell ref="B16:C16"/>
    <mergeCell ref="B17:C17"/>
    <mergeCell ref="B18:C18"/>
  </mergeCells>
  <pageMargins left="0.70866141732283472" right="0.70866141732283472" top="0.74803149606299213" bottom="0.74803149606299213" header="0.31496062992125984" footer="0.31496062992125984"/>
  <pageSetup paperSize="9" scale="39" fitToHeight="0" orientation="portrait" cellComments="asDisplayed" r:id="rId1"/>
  <rowBreaks count="1" manualBreakCount="1">
    <brk id="13"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6"/>
  <sheetViews>
    <sheetView view="pageBreakPreview" topLeftCell="A4" zoomScale="85" zoomScaleNormal="40" zoomScaleSheetLayoutView="85" workbookViewId="0">
      <selection activeCell="E12" sqref="E12"/>
    </sheetView>
  </sheetViews>
  <sheetFormatPr defaultRowHeight="15" x14ac:dyDescent="0.25"/>
  <cols>
    <col min="1" max="1" width="9.140625" style="329"/>
    <col min="2" max="2" width="77.85546875" style="329" customWidth="1"/>
    <col min="3" max="3" width="32.85546875" style="329" customWidth="1"/>
    <col min="4" max="4" width="38.7109375" style="329" customWidth="1"/>
    <col min="5" max="5" width="86.7109375" style="329" customWidth="1"/>
    <col min="6" max="16384" width="9.140625" style="329"/>
  </cols>
  <sheetData>
    <row r="1" spans="1:5" ht="15.75" thickBot="1" x14ac:dyDescent="0.3">
      <c r="A1" s="660" t="s">
        <v>1758</v>
      </c>
      <c r="B1" s="643"/>
      <c r="C1" s="643"/>
      <c r="D1" s="643"/>
      <c r="E1" s="644"/>
    </row>
    <row r="2" spans="1:5" ht="26.25" customHeight="1" x14ac:dyDescent="0.25">
      <c r="A2" s="661">
        <v>1</v>
      </c>
      <c r="B2" s="334" t="s">
        <v>120</v>
      </c>
      <c r="C2" s="646" t="s">
        <v>1789</v>
      </c>
      <c r="D2" s="647"/>
      <c r="E2" s="648"/>
    </row>
    <row r="3" spans="1:5" ht="27" thickBot="1" x14ac:dyDescent="0.3">
      <c r="A3" s="662"/>
      <c r="B3" s="335" t="s">
        <v>121</v>
      </c>
      <c r="C3" s="649" t="s">
        <v>1673</v>
      </c>
      <c r="D3" s="650"/>
      <c r="E3" s="651"/>
    </row>
    <row r="4" spans="1:5" ht="15.75" thickBot="1" x14ac:dyDescent="0.3">
      <c r="A4" s="653"/>
      <c r="B4" s="653"/>
      <c r="C4" s="653"/>
      <c r="D4" s="653"/>
      <c r="E4" s="653"/>
    </row>
    <row r="5" spans="1:5" ht="15.75" thickBot="1" x14ac:dyDescent="0.3">
      <c r="A5" s="350">
        <v>2</v>
      </c>
      <c r="B5" s="638" t="s">
        <v>84</v>
      </c>
      <c r="C5" s="639"/>
      <c r="D5" s="639"/>
      <c r="E5" s="640"/>
    </row>
    <row r="6" spans="1:5" x14ac:dyDescent="0.25">
      <c r="A6" s="343" t="s">
        <v>86</v>
      </c>
      <c r="B6" s="342" t="s">
        <v>94</v>
      </c>
      <c r="C6" s="342" t="s">
        <v>119</v>
      </c>
      <c r="D6" s="342" t="s">
        <v>95</v>
      </c>
      <c r="E6" s="344" t="s">
        <v>85</v>
      </c>
    </row>
    <row r="7" spans="1:5" ht="234.75" customHeight="1" x14ac:dyDescent="0.25">
      <c r="A7" s="345">
        <v>1</v>
      </c>
      <c r="B7" s="366" t="s">
        <v>1947</v>
      </c>
      <c r="C7" s="363" t="s">
        <v>158</v>
      </c>
      <c r="D7" s="330" t="s">
        <v>1881</v>
      </c>
      <c r="E7" s="367" t="s">
        <v>1964</v>
      </c>
    </row>
    <row r="8" spans="1:5" ht="116.25" customHeight="1" x14ac:dyDescent="0.25">
      <c r="A8" s="345">
        <v>2</v>
      </c>
      <c r="B8" s="368" t="s">
        <v>1309</v>
      </c>
      <c r="C8" s="363" t="s">
        <v>1759</v>
      </c>
      <c r="D8" s="330" t="s">
        <v>1882</v>
      </c>
      <c r="E8" s="363" t="s">
        <v>1804</v>
      </c>
    </row>
    <row r="9" spans="1:5" ht="132.75" customHeight="1" x14ac:dyDescent="0.25">
      <c r="A9" s="345">
        <v>3</v>
      </c>
      <c r="B9" s="368" t="s">
        <v>1816</v>
      </c>
      <c r="C9" s="363" t="s">
        <v>1817</v>
      </c>
      <c r="D9" s="330" t="s">
        <v>1883</v>
      </c>
      <c r="E9" s="367" t="s">
        <v>1803</v>
      </c>
    </row>
    <row r="10" spans="1:5" ht="110.25" customHeight="1" x14ac:dyDescent="0.25">
      <c r="A10" s="345">
        <v>4</v>
      </c>
      <c r="B10" s="368" t="s">
        <v>1309</v>
      </c>
      <c r="C10" s="363" t="s">
        <v>1760</v>
      </c>
      <c r="D10" s="330" t="s">
        <v>1884</v>
      </c>
      <c r="E10" s="363" t="s">
        <v>1761</v>
      </c>
    </row>
    <row r="11" spans="1:5" ht="261.75" customHeight="1" x14ac:dyDescent="0.25">
      <c r="A11" s="345">
        <v>5</v>
      </c>
      <c r="B11" s="363" t="s">
        <v>1309</v>
      </c>
      <c r="C11" s="363" t="s">
        <v>1762</v>
      </c>
      <c r="D11" s="363" t="s">
        <v>1885</v>
      </c>
      <c r="E11" s="362" t="s">
        <v>1974</v>
      </c>
    </row>
    <row r="12" spans="1:5" ht="67.5" customHeight="1" x14ac:dyDescent="0.25">
      <c r="A12" s="345">
        <v>6</v>
      </c>
      <c r="B12" s="363" t="s">
        <v>1763</v>
      </c>
      <c r="C12" s="363" t="s">
        <v>1764</v>
      </c>
      <c r="D12" s="330" t="s">
        <v>1886</v>
      </c>
      <c r="E12" s="363" t="s">
        <v>1598</v>
      </c>
    </row>
    <row r="13" spans="1:5" ht="134.25" customHeight="1" x14ac:dyDescent="0.25">
      <c r="A13" s="346">
        <f t="shared" ref="A13:A15" si="0">A12+1</f>
        <v>7</v>
      </c>
      <c r="B13" s="368" t="s">
        <v>1765</v>
      </c>
      <c r="C13" s="363" t="s">
        <v>160</v>
      </c>
      <c r="D13" s="330" t="s">
        <v>160</v>
      </c>
      <c r="E13" s="363" t="s">
        <v>1766</v>
      </c>
    </row>
    <row r="14" spans="1:5" ht="69.75" customHeight="1" x14ac:dyDescent="0.25">
      <c r="A14" s="346">
        <f t="shared" si="0"/>
        <v>8</v>
      </c>
      <c r="B14" s="368" t="s">
        <v>1686</v>
      </c>
      <c r="C14" s="363" t="s">
        <v>160</v>
      </c>
      <c r="D14" s="330" t="s">
        <v>160</v>
      </c>
      <c r="E14" s="363" t="s">
        <v>1767</v>
      </c>
    </row>
    <row r="15" spans="1:5" ht="70.5" customHeight="1" x14ac:dyDescent="0.25">
      <c r="A15" s="346">
        <f t="shared" si="0"/>
        <v>9</v>
      </c>
      <c r="B15" s="368" t="s">
        <v>1687</v>
      </c>
      <c r="C15" s="363" t="s">
        <v>160</v>
      </c>
      <c r="D15" s="330" t="s">
        <v>160</v>
      </c>
      <c r="E15" s="363" t="s">
        <v>1795</v>
      </c>
    </row>
    <row r="16" spans="1:5" ht="99.75" customHeight="1" x14ac:dyDescent="0.25">
      <c r="A16" s="347">
        <v>10</v>
      </c>
      <c r="B16" s="368" t="s">
        <v>1768</v>
      </c>
      <c r="C16" s="363" t="s">
        <v>157</v>
      </c>
      <c r="D16" s="330" t="s">
        <v>1887</v>
      </c>
      <c r="E16" s="367" t="s">
        <v>1272</v>
      </c>
    </row>
    <row r="17" spans="1:5" ht="99.75" customHeight="1" x14ac:dyDescent="0.25">
      <c r="A17" s="347">
        <v>11</v>
      </c>
      <c r="B17" s="368" t="s">
        <v>1304</v>
      </c>
      <c r="C17" s="368" t="s">
        <v>1769</v>
      </c>
      <c r="D17" s="330" t="s">
        <v>1888</v>
      </c>
      <c r="E17" s="367" t="s">
        <v>1770</v>
      </c>
    </row>
    <row r="18" spans="1:5" ht="160.5" customHeight="1" x14ac:dyDescent="0.25">
      <c r="A18" s="347">
        <v>12</v>
      </c>
      <c r="B18" s="364" t="s">
        <v>1688</v>
      </c>
      <c r="C18" s="330" t="s">
        <v>160</v>
      </c>
      <c r="D18" s="330" t="s">
        <v>160</v>
      </c>
      <c r="E18" s="363" t="s">
        <v>1948</v>
      </c>
    </row>
    <row r="19" spans="1:5" ht="129.75" customHeight="1" x14ac:dyDescent="0.25">
      <c r="A19" s="347">
        <v>13</v>
      </c>
      <c r="B19" s="363" t="s">
        <v>1799</v>
      </c>
      <c r="C19" s="356" t="s">
        <v>160</v>
      </c>
      <c r="D19" s="356" t="s">
        <v>160</v>
      </c>
      <c r="E19" s="363" t="s">
        <v>1965</v>
      </c>
    </row>
    <row r="20" spans="1:5" ht="15.75" thickBot="1" x14ac:dyDescent="0.3">
      <c r="A20" s="665"/>
      <c r="B20" s="665"/>
      <c r="C20" s="665"/>
      <c r="D20" s="665"/>
      <c r="E20" s="665"/>
    </row>
    <row r="21" spans="1:5" ht="15.75" thickBot="1" x14ac:dyDescent="0.3">
      <c r="A21" s="341">
        <v>3</v>
      </c>
      <c r="B21" s="638" t="s">
        <v>87</v>
      </c>
      <c r="C21" s="639"/>
      <c r="D21" s="639"/>
      <c r="E21" s="640"/>
    </row>
    <row r="22" spans="1:5" x14ac:dyDescent="0.25">
      <c r="A22" s="336" t="s">
        <v>86</v>
      </c>
      <c r="B22" s="666" t="s">
        <v>119</v>
      </c>
      <c r="C22" s="666"/>
      <c r="D22" s="342" t="s">
        <v>95</v>
      </c>
      <c r="E22" s="337" t="s">
        <v>88</v>
      </c>
    </row>
    <row r="23" spans="1:5" ht="55.5" customHeight="1" x14ac:dyDescent="0.25">
      <c r="A23" s="338">
        <v>1</v>
      </c>
      <c r="B23" s="654" t="s">
        <v>1771</v>
      </c>
      <c r="C23" s="655"/>
      <c r="D23" s="332" t="s">
        <v>1889</v>
      </c>
      <c r="E23" s="361" t="s">
        <v>1772</v>
      </c>
    </row>
    <row r="24" spans="1:5" ht="306.75" x14ac:dyDescent="0.25">
      <c r="A24" s="339">
        <v>3</v>
      </c>
      <c r="B24" s="654" t="s">
        <v>1774</v>
      </c>
      <c r="C24" s="655"/>
      <c r="D24" s="330" t="s">
        <v>1890</v>
      </c>
      <c r="E24" s="348" t="s">
        <v>1805</v>
      </c>
    </row>
    <row r="25" spans="1:5" ht="51.75" x14ac:dyDescent="0.25">
      <c r="A25" s="339">
        <v>4</v>
      </c>
      <c r="B25" s="669" t="s">
        <v>1775</v>
      </c>
      <c r="C25" s="669"/>
      <c r="D25" s="330" t="s">
        <v>1891</v>
      </c>
      <c r="E25" s="348" t="s">
        <v>1972</v>
      </c>
    </row>
    <row r="26" spans="1:5" ht="54" customHeight="1" x14ac:dyDescent="0.25">
      <c r="A26" s="339">
        <v>5</v>
      </c>
      <c r="B26" s="670" t="s">
        <v>1776</v>
      </c>
      <c r="C26" s="671"/>
      <c r="D26" s="349" t="s">
        <v>1892</v>
      </c>
      <c r="E26" s="348" t="s">
        <v>1777</v>
      </c>
    </row>
  </sheetData>
  <mergeCells count="13">
    <mergeCell ref="B25:C25"/>
    <mergeCell ref="B26:C26"/>
    <mergeCell ref="A20:E20"/>
    <mergeCell ref="B21:E21"/>
    <mergeCell ref="B22:C22"/>
    <mergeCell ref="B23:C23"/>
    <mergeCell ref="B24:C24"/>
    <mergeCell ref="B5:E5"/>
    <mergeCell ref="A1:E1"/>
    <mergeCell ref="A2:A3"/>
    <mergeCell ref="C2:E2"/>
    <mergeCell ref="C3:E3"/>
    <mergeCell ref="A4:E4"/>
  </mergeCells>
  <pageMargins left="0.70866141732283472" right="0.70866141732283472" top="0.74803149606299213" bottom="0.74803149606299213" header="0.31496062992125984" footer="0.31496062992125984"/>
  <pageSetup paperSize="9" scale="35"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Zakresy nazwane</vt:lpstr>
      </vt:variant>
      <vt:variant>
        <vt:i4>40</vt:i4>
      </vt:variant>
    </vt:vector>
  </HeadingPairs>
  <TitlesOfParts>
    <vt:vector size="66" baseType="lpstr">
      <vt:lpstr>Informacje ogólne</vt:lpstr>
      <vt:lpstr>Konkurs POIiŚ.9.K.7</vt:lpstr>
      <vt:lpstr>Konkurs POIiŚ.9.K.8</vt:lpstr>
      <vt:lpstr>Konkurs POIiŚ.9.K.9</vt:lpstr>
      <vt:lpstr>Konkurs POIiŚ.9.K.10</vt:lpstr>
      <vt:lpstr>Kryteria horyzontalne</vt:lpstr>
      <vt:lpstr>Kryteria dla 9.1 dodat.formalne</vt:lpstr>
      <vt:lpstr>Kryteria dla 9.1 meryt. I stop.</vt:lpstr>
      <vt:lpstr>Kryteria dla 9.1 nowe SOR</vt:lpstr>
      <vt:lpstr>Kryteria dla 9.1 istniejące SOR</vt:lpstr>
      <vt:lpstr>Kryteria 9.1 nowe CU</vt:lpstr>
      <vt:lpstr>Kryteria dla 9.2 dod. form. </vt:lpstr>
      <vt:lpstr>Kryteria dla 9.2 meryt. I stop.</vt:lpstr>
      <vt:lpstr>Kryteria dla 9.2 chuk,chuksm,md</vt:lpstr>
      <vt:lpstr>RPZ</vt:lpstr>
      <vt:lpstr>POIiŚ.9.P.6</vt:lpstr>
      <vt:lpstr>POIiŚ.9.P.37</vt:lpstr>
      <vt:lpstr>POIiŚ.9.P.40</vt:lpstr>
      <vt:lpstr>POIiŚ.9.P.59</vt:lpstr>
      <vt:lpstr>POIiŚ.9.P.60</vt:lpstr>
      <vt:lpstr>POIiŚ.9.P.61</vt:lpstr>
      <vt:lpstr>POIiŚ.9.P.62</vt:lpstr>
      <vt:lpstr>POIiŚ.9.P.63</vt:lpstr>
      <vt:lpstr>POIiŚ.9.P.64</vt:lpstr>
      <vt:lpstr>Planowane działania</vt:lpstr>
      <vt:lpstr>ZAŁ. 1</vt:lpstr>
      <vt:lpstr>'Kryteria dla 9.2 dod. form. '!_ftn2</vt:lpstr>
      <vt:lpstr>'Kryteria dla 9.2 dod. form. '!_ftn3</vt:lpstr>
      <vt:lpstr>'Kryteria dla 9.2 chuk,chuksm,md'!_ftnref1</vt:lpstr>
      <vt:lpstr>CT</vt:lpstr>
      <vt:lpstr>'Konkurs POIiŚ.9.K.10'!fundusz</vt:lpstr>
      <vt:lpstr>'Konkurs POIiŚ.9.K.8'!fundusz</vt:lpstr>
      <vt:lpstr>'Konkurs POIiŚ.9.K.9'!fundusz</vt:lpstr>
      <vt:lpstr>fundusz</vt:lpstr>
      <vt:lpstr>narzedzia_PP_cale</vt:lpstr>
      <vt:lpstr>'Informacje ogólne'!Obszar_wydruku</vt:lpstr>
      <vt:lpstr>'Konkurs POIiŚ.9.K.10'!Obszar_wydruku</vt:lpstr>
      <vt:lpstr>'Konkurs POIiŚ.9.K.7'!Obszar_wydruku</vt:lpstr>
      <vt:lpstr>'Konkurs POIiŚ.9.K.8'!Obszar_wydruku</vt:lpstr>
      <vt:lpstr>'Konkurs POIiŚ.9.K.9'!Obszar_wydruku</vt:lpstr>
      <vt:lpstr>'Kryteria 9.1 nowe CU'!Obszar_wydruku</vt:lpstr>
      <vt:lpstr>'Kryteria dla 9.1 dodat.formalne'!Obszar_wydruku</vt:lpstr>
      <vt:lpstr>'Kryteria dla 9.1 meryt. I stop.'!Obszar_wydruku</vt:lpstr>
      <vt:lpstr>'Kryteria dla 9.2 dod. form. '!Obszar_wydruku</vt:lpstr>
      <vt:lpstr>'Kryteria dla 9.2 meryt. I stop.'!Obszar_wydruku</vt:lpstr>
      <vt:lpstr>'Kryteria horyzontalne'!Obszar_wydruku</vt:lpstr>
      <vt:lpstr>'Planowane działania'!Obszar_wydruku</vt:lpstr>
      <vt:lpstr>POIiŚ.9.P.37!Obszar_wydruku</vt:lpstr>
      <vt:lpstr>POIiŚ.9.P.40!Obszar_wydruku</vt:lpstr>
      <vt:lpstr>POIiŚ.9.P.59!Obszar_wydruku</vt:lpstr>
      <vt:lpstr>POIiŚ.9.P.6!Obszar_wydruku</vt:lpstr>
      <vt:lpstr>POIiŚ.9.P.60!Obszar_wydruku</vt:lpstr>
      <vt:lpstr>POIiŚ.9.P.61!Obszar_wydruku</vt:lpstr>
      <vt:lpstr>POIiŚ.9.P.62!Obszar_wydruku</vt:lpstr>
      <vt:lpstr>POIiŚ.9.P.63!Obszar_wydruku</vt:lpstr>
      <vt:lpstr>POIiŚ.9.P.64!Obszar_wydruku</vt:lpstr>
      <vt:lpstr>RPZ!Obszar_wydruku</vt:lpstr>
      <vt:lpstr>'ZAŁ. 1'!Obszar_wydruku</vt:lpstr>
      <vt:lpstr>PI</vt:lpstr>
      <vt:lpstr>Programy</vt:lpstr>
      <vt:lpstr>skroty_PI</vt:lpstr>
      <vt:lpstr>skroty_PP</vt:lpstr>
      <vt:lpstr>'Konkurs POIiŚ.9.K.10'!wojewodztwa</vt:lpstr>
      <vt:lpstr>'Konkurs POIiŚ.9.K.8'!wojewodztwa</vt:lpstr>
      <vt:lpstr>'Konkurs POIiŚ.9.K.9'!wojewodztwa</vt:lpstr>
      <vt:lpstr>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Goławska Anna</cp:lastModifiedBy>
  <cp:lastPrinted>2016-09-20T11:00:31Z</cp:lastPrinted>
  <dcterms:created xsi:type="dcterms:W3CDTF">2016-03-29T09:23:06Z</dcterms:created>
  <dcterms:modified xsi:type="dcterms:W3CDTF">2016-09-23T10:26:16Z</dcterms:modified>
</cp:coreProperties>
</file>